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ksandrZh\Desktop\Новая папка\"/>
    </mc:Choice>
  </mc:AlternateContent>
  <bookViews>
    <workbookView xWindow="0" yWindow="0" windowWidth="20730" windowHeight="11760"/>
  </bookViews>
  <sheets>
    <sheet name="ПС" sheetId="4" r:id="rId1"/>
    <sheet name="ВЛ" sheetId="3" r:id="rId2"/>
    <sheet name="Лист2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3" l="1"/>
  <c r="I19" i="3"/>
  <c r="H80" i="4" l="1"/>
  <c r="I80" i="4" s="1"/>
  <c r="H79" i="4"/>
  <c r="I79" i="4" s="1"/>
  <c r="H78" i="4"/>
  <c r="I78" i="4" s="1"/>
  <c r="H77" i="4"/>
  <c r="I77" i="4" s="1"/>
  <c r="H76" i="4"/>
  <c r="I76" i="4" s="1"/>
  <c r="H75" i="4"/>
  <c r="I75" i="4" s="1"/>
  <c r="H74" i="4"/>
  <c r="I74" i="4" s="1"/>
  <c r="I72" i="4"/>
  <c r="H71" i="4"/>
  <c r="I71" i="4" s="1"/>
  <c r="H70" i="4"/>
  <c r="I70" i="4" s="1"/>
  <c r="H69" i="4"/>
  <c r="I69" i="4" s="1"/>
  <c r="H68" i="4"/>
  <c r="I68" i="4" s="1"/>
  <c r="I67" i="4"/>
  <c r="I66" i="4"/>
  <c r="H65" i="4"/>
  <c r="I65" i="4" s="1"/>
  <c r="H64" i="4"/>
  <c r="I64" i="4" s="1"/>
  <c r="I63" i="4"/>
  <c r="I62" i="4"/>
  <c r="H61" i="4"/>
  <c r="I61" i="4" s="1"/>
  <c r="I60" i="4"/>
  <c r="I59" i="4"/>
  <c r="H59" i="4"/>
  <c r="I58" i="4"/>
  <c r="H58" i="4"/>
  <c r="H57" i="4"/>
  <c r="I57" i="4" s="1"/>
  <c r="I56" i="4"/>
  <c r="H56" i="4"/>
  <c r="H55" i="4"/>
  <c r="I55" i="4" s="1"/>
  <c r="H54" i="4"/>
  <c r="I54" i="4" s="1"/>
  <c r="I53" i="4"/>
  <c r="H53" i="4"/>
  <c r="I52" i="4"/>
  <c r="H52" i="4"/>
  <c r="H51" i="4"/>
  <c r="I51" i="4" s="1"/>
  <c r="I50" i="4"/>
  <c r="H50" i="4"/>
  <c r="H49" i="4"/>
  <c r="I49" i="4" s="1"/>
  <c r="H48" i="4"/>
  <c r="I48" i="4" s="1"/>
  <c r="I47" i="4"/>
  <c r="H47" i="4"/>
  <c r="I46" i="4"/>
  <c r="H46" i="4"/>
  <c r="H45" i="4"/>
  <c r="I45" i="4" s="1"/>
  <c r="I44" i="4"/>
  <c r="H43" i="4"/>
  <c r="I43" i="4" s="1"/>
  <c r="I42" i="4"/>
  <c r="I41" i="4"/>
  <c r="H40" i="4"/>
  <c r="I40" i="4" s="1"/>
  <c r="H39" i="4"/>
  <c r="I39" i="4" s="1"/>
  <c r="H38" i="4"/>
  <c r="I38" i="4" s="1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H26" i="4"/>
  <c r="I26" i="4" s="1"/>
  <c r="H25" i="4"/>
  <c r="I25" i="4" s="1"/>
  <c r="H24" i="4"/>
  <c r="I24" i="4" s="1"/>
  <c r="I23" i="4"/>
  <c r="H22" i="4"/>
  <c r="I22" i="4" s="1"/>
  <c r="I21" i="4"/>
  <c r="H21" i="4"/>
  <c r="I20" i="4"/>
  <c r="H19" i="4"/>
  <c r="I19" i="4" s="1"/>
  <c r="H18" i="4"/>
  <c r="I18" i="4" s="1"/>
  <c r="H17" i="4"/>
  <c r="I17" i="4" s="1"/>
  <c r="H16" i="4"/>
  <c r="I16" i="4" s="1"/>
  <c r="H15" i="4"/>
  <c r="I15" i="4" s="1"/>
  <c r="I14" i="4"/>
  <c r="I13" i="4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H6" i="4"/>
  <c r="I6" i="4" s="1"/>
  <c r="H5" i="4"/>
  <c r="I5" i="4" s="1"/>
  <c r="H4" i="4"/>
  <c r="I4" i="4" s="1"/>
  <c r="H3" i="4"/>
  <c r="I3" i="4" s="1"/>
  <c r="I30" i="3" l="1"/>
  <c r="I24" i="3"/>
  <c r="I23" i="3"/>
  <c r="I22" i="3"/>
  <c r="I20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" i="2" l="1"/>
  <c r="I4" i="2"/>
  <c r="I6" i="2"/>
  <c r="I7" i="2"/>
  <c r="I8" i="2"/>
  <c r="I9" i="2"/>
  <c r="I10" i="2"/>
  <c r="I11" i="2"/>
  <c r="I12" i="2"/>
  <c r="I13" i="2"/>
  <c r="I15" i="2"/>
  <c r="I16" i="2"/>
  <c r="I17" i="2"/>
  <c r="I19" i="2"/>
  <c r="I20" i="2"/>
  <c r="I21" i="2"/>
  <c r="I22" i="2"/>
  <c r="I23" i="2"/>
  <c r="I24" i="2"/>
  <c r="I25" i="2"/>
  <c r="I26" i="2"/>
  <c r="I27" i="2"/>
  <c r="I28" i="2"/>
  <c r="I29" i="2"/>
  <c r="I30" i="2"/>
</calcChain>
</file>

<file path=xl/sharedStrings.xml><?xml version="1.0" encoding="utf-8"?>
<sst xmlns="http://schemas.openxmlformats.org/spreadsheetml/2006/main" count="262" uniqueCount="155">
  <si>
    <t>№</t>
  </si>
  <si>
    <t>Наименование ЛЭП</t>
  </si>
  <si>
    <t>ЛЭП №3 ВЛ-35кВ</t>
  </si>
  <si>
    <t>АС-70</t>
  </si>
  <si>
    <t>ЛЭП №4 ВЛ-35кВ</t>
  </si>
  <si>
    <t>ЛЭП №4 ВЛ-3кВ</t>
  </si>
  <si>
    <t>ЛЭП №20 ВЛ-3кВ</t>
  </si>
  <si>
    <t>ЛЭП №23 ВЛ-3кВ</t>
  </si>
  <si>
    <t>ЛЭП №1 ВЛ-3кВ</t>
  </si>
  <si>
    <t>ЛЭП №2 ВЛ-3кВ</t>
  </si>
  <si>
    <t>АС-35</t>
  </si>
  <si>
    <t>АС35</t>
  </si>
  <si>
    <t>ЛЭП от ГПП-5 до ЦРП-1 35кВ</t>
  </si>
  <si>
    <t>ЛЭП от ГПП-5 до ЦРП-2 35кВ</t>
  </si>
  <si>
    <t>ЛЭП от Гпп5-до рп10*10кв фидер№ 6-18</t>
  </si>
  <si>
    <t>ЛЭП от Рп 10-до тп 10*10кв+</t>
  </si>
  <si>
    <t>ЛЭП от Црп1-до борта  ф№9 6кв+</t>
  </si>
  <si>
    <t>ВЛ-110кВ №108</t>
  </si>
  <si>
    <t>АС-300/39</t>
  </si>
  <si>
    <t>ВЛ-110кВ №109</t>
  </si>
  <si>
    <t>ВЛ-110кВ №112</t>
  </si>
  <si>
    <t>ВЛ-110кВ №113</t>
  </si>
  <si>
    <t>ВЛ-110кВ №117(Сарыкум)</t>
  </si>
  <si>
    <t>ВЛ 110 КВ №114,115 ОТ БТЭЦ  ДО  ПОДСТАНЦИИ  220/110 КВ КОНЫРАТ (3025)</t>
  </si>
  <si>
    <t>ВЛ-10кВ "Берег-3"</t>
  </si>
  <si>
    <t>ВЛ-35кВ №31</t>
  </si>
  <si>
    <t>ВЛ-35кВ №32</t>
  </si>
  <si>
    <t>АС-240</t>
  </si>
  <si>
    <t>АС-70/11</t>
  </si>
  <si>
    <t>ВЛ-220 кВ ПС Кар.ГРЭС - ПС Коунрад №2518</t>
  </si>
  <si>
    <t>ВЛ-220 кВ ПС Кар.ГРЭС - ПС Коунрад №2528</t>
  </si>
  <si>
    <t>ВЛ-220 кВ ПС Коунрад- ПС Актогайский ГОК  №2538</t>
  </si>
  <si>
    <t>ВЛ-220 кВ ПС Коунрад- ПС Актогайский ГОК №2548</t>
  </si>
  <si>
    <t>ВЛ-110кВ "Левая", "Правая"</t>
  </si>
  <si>
    <t xml:space="preserve">АС-300/39 </t>
  </si>
  <si>
    <t>Кабельно-воздушная ЛЭП -10кВ СМУ-УКСа</t>
  </si>
  <si>
    <t>Технические характеристики ВЛ ЦЭСиП БРП "ЭнергоСети"</t>
  </si>
  <si>
    <t>ЛЭП от ГПП-5 до Складов центральная фмдер №19</t>
  </si>
  <si>
    <t>Марка, сечение провода</t>
  </si>
  <si>
    <t>Уровень напряжения, кВ</t>
  </si>
  <si>
    <t>Свободная мощность,МВт</t>
  </si>
  <si>
    <t xml:space="preserve"> Загрузка, МВт</t>
  </si>
  <si>
    <t>Номинальная пропускная способность, МВт</t>
  </si>
  <si>
    <t>Протяженность ВЛ, км</t>
  </si>
  <si>
    <t>Загрузка в кВт.час</t>
  </si>
  <si>
    <t>Технические характеристики ПС</t>
  </si>
  <si>
    <t>Наименование ПС</t>
  </si>
  <si>
    <t xml:space="preserve">№ ввода </t>
  </si>
  <si>
    <t>Адрес нахождения</t>
  </si>
  <si>
    <t>Мощность трансформаторов, кВА</t>
  </si>
  <si>
    <t>нагрузка ,в кВт.час</t>
  </si>
  <si>
    <t>Свободная мощность, МВт</t>
  </si>
  <si>
    <t xml:space="preserve">ЦРП-1 </t>
  </si>
  <si>
    <t>Т-101</t>
  </si>
  <si>
    <t>г.Балхаш промплощадка ПО "БЦМ"</t>
  </si>
  <si>
    <t>10/0,4</t>
  </si>
  <si>
    <t xml:space="preserve"> Т-102</t>
  </si>
  <si>
    <t>Т-108</t>
  </si>
  <si>
    <t>Т-111</t>
  </si>
  <si>
    <t>10/0,5</t>
  </si>
  <si>
    <t>Т-112</t>
  </si>
  <si>
    <t>Т-113</t>
  </si>
  <si>
    <t>Т-114</t>
  </si>
  <si>
    <t>Т-115</t>
  </si>
  <si>
    <t>Т-120</t>
  </si>
  <si>
    <t>Т-122</t>
  </si>
  <si>
    <t>Т-127</t>
  </si>
  <si>
    <t>10/3</t>
  </si>
  <si>
    <t>Т128</t>
  </si>
  <si>
    <t>Т-130</t>
  </si>
  <si>
    <t>Т-202</t>
  </si>
  <si>
    <t xml:space="preserve"> Т-223</t>
  </si>
  <si>
    <t>Т-205</t>
  </si>
  <si>
    <t>Т-206</t>
  </si>
  <si>
    <t>Т-207</t>
  </si>
  <si>
    <t xml:space="preserve"> Т-208</t>
  </si>
  <si>
    <t xml:space="preserve"> Т-209</t>
  </si>
  <si>
    <t>Т-210</t>
  </si>
  <si>
    <t xml:space="preserve"> Т-211</t>
  </si>
  <si>
    <t>Т-213</t>
  </si>
  <si>
    <t>Т-212</t>
  </si>
  <si>
    <t>Т-214</t>
  </si>
  <si>
    <t xml:space="preserve"> Т-215</t>
  </si>
  <si>
    <t>Т-216</t>
  </si>
  <si>
    <t>Т-217</t>
  </si>
  <si>
    <t>Т-218</t>
  </si>
  <si>
    <t>Т-219</t>
  </si>
  <si>
    <t>Т-221</t>
  </si>
  <si>
    <t>Т-225</t>
  </si>
  <si>
    <t xml:space="preserve"> Т-226</t>
  </si>
  <si>
    <t xml:space="preserve">ЦРП-2А </t>
  </si>
  <si>
    <t>Т-227</t>
  </si>
  <si>
    <t>Т-228</t>
  </si>
  <si>
    <t>Т-229</t>
  </si>
  <si>
    <t>Т-230</t>
  </si>
  <si>
    <t>Т-231</t>
  </si>
  <si>
    <t xml:space="preserve"> Т-236</t>
  </si>
  <si>
    <t>Т-237</t>
  </si>
  <si>
    <t xml:space="preserve"> Т-258</t>
  </si>
  <si>
    <t>ЦРП-4</t>
  </si>
  <si>
    <t>Т-403</t>
  </si>
  <si>
    <t>Т-404</t>
  </si>
  <si>
    <t>ЦРП-5</t>
  </si>
  <si>
    <t xml:space="preserve"> Т-502</t>
  </si>
  <si>
    <t>Т-503</t>
  </si>
  <si>
    <t>Т-504</t>
  </si>
  <si>
    <t xml:space="preserve"> Т-505</t>
  </si>
  <si>
    <t xml:space="preserve"> Т-506</t>
  </si>
  <si>
    <t>Т-507</t>
  </si>
  <si>
    <t>Т-508</t>
  </si>
  <si>
    <t>Т-509</t>
  </si>
  <si>
    <t>Т-510</t>
  </si>
  <si>
    <t>Т-511</t>
  </si>
  <si>
    <t xml:space="preserve"> Т-512</t>
  </si>
  <si>
    <t>Т-514</t>
  </si>
  <si>
    <t xml:space="preserve">ЦРП-6 </t>
  </si>
  <si>
    <t>Т-601</t>
  </si>
  <si>
    <t>Т-602</t>
  </si>
  <si>
    <t xml:space="preserve">ГПП-4а   </t>
  </si>
  <si>
    <t>Т-1</t>
  </si>
  <si>
    <t xml:space="preserve">110/10 </t>
  </si>
  <si>
    <t>Т-2</t>
  </si>
  <si>
    <t xml:space="preserve">ГПП-3 </t>
  </si>
  <si>
    <t xml:space="preserve"> Т-33</t>
  </si>
  <si>
    <t xml:space="preserve"> Т-34</t>
  </si>
  <si>
    <t xml:space="preserve"> ТСН-1</t>
  </si>
  <si>
    <t xml:space="preserve"> ТСН-2</t>
  </si>
  <si>
    <t>ГПП-4 110/10 кВ Т-44</t>
  </si>
  <si>
    <t>Т-44</t>
  </si>
  <si>
    <t>ГПП-4 110/10 кВ Т-43</t>
  </si>
  <si>
    <t>Т-43</t>
  </si>
  <si>
    <t>промплощадка ТП Пожарное Депо</t>
  </si>
  <si>
    <t>промплощадка ТП-угольная эстакада №1</t>
  </si>
  <si>
    <t>промплощадка ТП Маслохозяйство</t>
  </si>
  <si>
    <t>промплощадка ТП- Быт.МПЦ</t>
  </si>
  <si>
    <t>ГПП-5 ОРУ-110/35/10 Т-53</t>
  </si>
  <si>
    <t>Т-53</t>
  </si>
  <si>
    <t>п.Саяк</t>
  </si>
  <si>
    <t xml:space="preserve">110/35/10 </t>
  </si>
  <si>
    <t>ТДТН-16000</t>
  </si>
  <si>
    <t>ОРУ-110/35/10 Т-54</t>
  </si>
  <si>
    <t>Т-54</t>
  </si>
  <si>
    <t xml:space="preserve">ГПП-1 участок Конырат ОРУ-35кВ </t>
  </si>
  <si>
    <t>п. Конырат</t>
  </si>
  <si>
    <t>35/3</t>
  </si>
  <si>
    <t>ТМ-3700кВа</t>
  </si>
  <si>
    <t>Т-13</t>
  </si>
  <si>
    <t>ТМ-3200кВа</t>
  </si>
  <si>
    <t>Т-14</t>
  </si>
  <si>
    <t>Т-11</t>
  </si>
  <si>
    <t>ТМ-180кВа</t>
  </si>
  <si>
    <t>Т-12</t>
  </si>
  <si>
    <t>Т-103</t>
  </si>
  <si>
    <t>ТМ-50кВа</t>
  </si>
  <si>
    <t>Т-104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</si>
</sst>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1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scheme val="minor"/>
    </font>
    <font>
      <sz val="12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Fill="1" applyBorder="1"/>
    <xf numFmtId="0" fontId="2" fillId="0" borderId="0" xfId="0" applyFont="1" applyBorder="1"/>
    <xf numFmtId="0" fontId="5" fillId="2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5" fontId="0" fillId="4" borderId="0" xfId="0" applyNumberFormat="1" applyFill="1"/>
    <xf numFmtId="165" fontId="0" fillId="3" borderId="0" xfId="0" applyNumberFormat="1" applyFill="1"/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165" fontId="0" fillId="2" borderId="0" xfId="0" applyNumberFormat="1" applyFill="1" applyBorder="1"/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165" fontId="0" fillId="0" borderId="1" xfId="0" applyNumberFormat="1" applyBorder="1"/>
    <xf numFmtId="0" fontId="6" fillId="0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5" fontId="0" fillId="2" borderId="1" xfId="0" applyNumberForma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2" xfId="0" applyFill="1" applyBorder="1"/>
    <xf numFmtId="0" fontId="9" fillId="0" borderId="4" xfId="0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2" fontId="0" fillId="0" borderId="0" xfId="0" applyNumberFormat="1"/>
    <xf numFmtId="0" fontId="0" fillId="0" borderId="0" xfId="0" applyFill="1"/>
    <xf numFmtId="0" fontId="0" fillId="3" borderId="0" xfId="0" applyFill="1"/>
    <xf numFmtId="0" fontId="0" fillId="5" borderId="0" xfId="0" applyFill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0" fillId="0" borderId="0" xfId="0" applyFont="1" applyFill="1"/>
    <xf numFmtId="0" fontId="0" fillId="4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1" fillId="0" borderId="2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tabSelected="1" topLeftCell="B43" zoomScale="90" zoomScaleNormal="90" workbookViewId="0">
      <selection activeCell="I66" sqref="I66"/>
    </sheetView>
  </sheetViews>
  <sheetFormatPr defaultRowHeight="15" x14ac:dyDescent="0.25"/>
  <cols>
    <col min="1" max="1" width="2.7109375" customWidth="1"/>
    <col min="2" max="2" width="28.7109375" style="74" customWidth="1"/>
    <col min="3" max="4" width="12.140625" customWidth="1"/>
    <col min="5" max="5" width="13.140625" customWidth="1"/>
    <col min="6" max="6" width="22.42578125" customWidth="1"/>
    <col min="7" max="7" width="18.85546875" customWidth="1"/>
    <col min="8" max="8" width="11.140625" customWidth="1"/>
    <col min="9" max="9" width="14.85546875" style="75" customWidth="1"/>
  </cols>
  <sheetData>
    <row r="1" spans="1:28" x14ac:dyDescent="0.25">
      <c r="A1" s="84" t="s">
        <v>45</v>
      </c>
      <c r="B1" s="84"/>
      <c r="C1" s="84"/>
      <c r="D1" s="84"/>
      <c r="E1" s="84"/>
      <c r="F1" s="84"/>
      <c r="G1" s="84"/>
      <c r="H1" s="84"/>
      <c r="I1" s="84"/>
    </row>
    <row r="2" spans="1:28" ht="45" x14ac:dyDescent="0.25">
      <c r="A2" s="35" t="s">
        <v>0</v>
      </c>
      <c r="B2" s="36" t="s">
        <v>46</v>
      </c>
      <c r="C2" s="20" t="s">
        <v>47</v>
      </c>
      <c r="D2" s="20" t="s">
        <v>48</v>
      </c>
      <c r="E2" s="20" t="s">
        <v>39</v>
      </c>
      <c r="F2" s="20" t="s">
        <v>49</v>
      </c>
      <c r="G2" s="20" t="s">
        <v>50</v>
      </c>
      <c r="H2" s="18" t="s">
        <v>41</v>
      </c>
      <c r="I2" s="20" t="s">
        <v>51</v>
      </c>
    </row>
    <row r="3" spans="1:28" ht="20.100000000000001" customHeight="1" x14ac:dyDescent="0.25">
      <c r="A3" s="37"/>
      <c r="B3" s="81" t="s">
        <v>52</v>
      </c>
      <c r="C3" s="38" t="s">
        <v>53</v>
      </c>
      <c r="D3" s="78" t="s">
        <v>54</v>
      </c>
      <c r="E3" s="39" t="s">
        <v>55</v>
      </c>
      <c r="F3" s="40">
        <v>560</v>
      </c>
      <c r="G3" s="41">
        <v>48020</v>
      </c>
      <c r="H3" s="32">
        <f>G3/744/1000</f>
        <v>6.4543010752688174E-2</v>
      </c>
      <c r="I3" s="42">
        <f>F3/1000*0.8-H3</f>
        <v>0.38345698924731186</v>
      </c>
      <c r="Q3" s="43"/>
    </row>
    <row r="4" spans="1:28" ht="20.100000000000001" customHeight="1" x14ac:dyDescent="0.25">
      <c r="A4" s="37"/>
      <c r="B4" s="82"/>
      <c r="C4" s="38" t="s">
        <v>56</v>
      </c>
      <c r="D4" s="79"/>
      <c r="E4" s="39" t="s">
        <v>55</v>
      </c>
      <c r="F4" s="40">
        <v>630</v>
      </c>
      <c r="G4" s="41">
        <v>32460</v>
      </c>
      <c r="H4" s="32">
        <f t="shared" ref="H4:H65" si="0">G4/744/1000</f>
        <v>4.3629032258064519E-2</v>
      </c>
      <c r="I4" s="42">
        <f t="shared" ref="I4:I67" si="1">F4/1000*0.8-H4</f>
        <v>0.46037096774193548</v>
      </c>
      <c r="Q4" s="43"/>
    </row>
    <row r="5" spans="1:28" s="45" customFormat="1" ht="20.100000000000001" customHeight="1" x14ac:dyDescent="0.25">
      <c r="A5" s="37"/>
      <c r="B5" s="82"/>
      <c r="C5" s="38" t="s">
        <v>57</v>
      </c>
      <c r="D5" s="79"/>
      <c r="E5" s="39" t="s">
        <v>55</v>
      </c>
      <c r="F5" s="40">
        <v>2000</v>
      </c>
      <c r="G5" s="41">
        <v>125080</v>
      </c>
      <c r="H5" s="32">
        <f t="shared" si="0"/>
        <v>0.16811827956989248</v>
      </c>
      <c r="I5" s="42">
        <f t="shared" si="1"/>
        <v>1.4318817204301075</v>
      </c>
      <c r="J5" s="44"/>
      <c r="K5" s="44"/>
      <c r="L5" s="44"/>
      <c r="M5" s="44"/>
      <c r="N5" s="44"/>
      <c r="O5" s="44"/>
      <c r="P5" s="44"/>
      <c r="Q5" s="43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s="46" customFormat="1" ht="20.100000000000001" customHeight="1" x14ac:dyDescent="0.25">
      <c r="A6" s="37"/>
      <c r="B6" s="82"/>
      <c r="C6" s="38" t="s">
        <v>58</v>
      </c>
      <c r="D6" s="79"/>
      <c r="E6" s="39" t="s">
        <v>59</v>
      </c>
      <c r="F6" s="40">
        <v>2000</v>
      </c>
      <c r="G6" s="41">
        <v>22200</v>
      </c>
      <c r="H6" s="32">
        <f t="shared" si="0"/>
        <v>2.9838709677419355E-2</v>
      </c>
      <c r="I6" s="42">
        <f t="shared" si="1"/>
        <v>1.5701612903225808</v>
      </c>
      <c r="J6" s="44"/>
      <c r="K6" s="44"/>
      <c r="L6" s="44"/>
      <c r="M6" s="44"/>
      <c r="N6"/>
      <c r="O6" s="44"/>
      <c r="P6" s="44"/>
      <c r="Q6" s="43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46" customFormat="1" ht="20.100000000000001" customHeight="1" x14ac:dyDescent="0.25">
      <c r="A7" s="37"/>
      <c r="B7" s="82"/>
      <c r="C7" s="38" t="s">
        <v>60</v>
      </c>
      <c r="D7" s="79"/>
      <c r="E7" s="39" t="s">
        <v>59</v>
      </c>
      <c r="F7" s="40">
        <v>1000</v>
      </c>
      <c r="G7" s="41">
        <v>66960</v>
      </c>
      <c r="H7" s="32">
        <f t="shared" si="0"/>
        <v>0.09</v>
      </c>
      <c r="I7" s="42">
        <f t="shared" si="1"/>
        <v>0.71000000000000008</v>
      </c>
      <c r="J7" s="44"/>
      <c r="K7" s="44"/>
      <c r="L7" s="44"/>
      <c r="M7" s="44"/>
      <c r="N7" s="44"/>
      <c r="O7" s="44"/>
      <c r="P7" s="44"/>
      <c r="Q7" s="43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46" customFormat="1" ht="20.100000000000001" customHeight="1" x14ac:dyDescent="0.25">
      <c r="A8" s="37"/>
      <c r="B8" s="82"/>
      <c r="C8" s="38" t="s">
        <v>61</v>
      </c>
      <c r="D8" s="79"/>
      <c r="E8" s="39" t="s">
        <v>59</v>
      </c>
      <c r="F8" s="40">
        <v>1000</v>
      </c>
      <c r="G8" s="41">
        <v>25760</v>
      </c>
      <c r="H8" s="32">
        <f t="shared" si="0"/>
        <v>3.4623655913978493E-2</v>
      </c>
      <c r="I8" s="42">
        <f t="shared" si="1"/>
        <v>0.76537634408602151</v>
      </c>
      <c r="J8" s="44"/>
      <c r="K8" s="44"/>
      <c r="L8" s="44"/>
      <c r="M8" s="44"/>
      <c r="N8" s="44"/>
      <c r="O8" s="44"/>
      <c r="P8" s="44"/>
      <c r="Q8" s="43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1:28" ht="20.100000000000001" customHeight="1" x14ac:dyDescent="0.25">
      <c r="A9" s="37"/>
      <c r="B9" s="82"/>
      <c r="C9" s="38" t="s">
        <v>62</v>
      </c>
      <c r="D9" s="79"/>
      <c r="E9" s="39" t="s">
        <v>55</v>
      </c>
      <c r="F9" s="40">
        <v>1000</v>
      </c>
      <c r="G9" s="41">
        <v>234020</v>
      </c>
      <c r="H9" s="32">
        <f t="shared" si="0"/>
        <v>0.3145430107526882</v>
      </c>
      <c r="I9" s="42">
        <f t="shared" si="1"/>
        <v>0.48545698924731184</v>
      </c>
      <c r="J9" s="44"/>
      <c r="K9" s="44"/>
      <c r="L9" s="44"/>
      <c r="N9" s="44"/>
      <c r="O9" s="44"/>
      <c r="P9" s="44"/>
      <c r="Q9" s="43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1:28" ht="20.100000000000001" customHeight="1" x14ac:dyDescent="0.25">
      <c r="A10" s="37"/>
      <c r="B10" s="82"/>
      <c r="C10" s="38" t="s">
        <v>63</v>
      </c>
      <c r="D10" s="79"/>
      <c r="E10" s="39" t="s">
        <v>55</v>
      </c>
      <c r="F10" s="40">
        <v>1000</v>
      </c>
      <c r="G10" s="41">
        <v>111420</v>
      </c>
      <c r="H10" s="32">
        <f t="shared" si="0"/>
        <v>0.14975806451612902</v>
      </c>
      <c r="I10" s="42">
        <f t="shared" si="1"/>
        <v>0.65024193548387099</v>
      </c>
      <c r="Q10" s="43"/>
    </row>
    <row r="11" spans="1:28" ht="20.100000000000001" customHeight="1" x14ac:dyDescent="0.25">
      <c r="A11" s="37"/>
      <c r="B11" s="82"/>
      <c r="C11" s="38" t="s">
        <v>64</v>
      </c>
      <c r="D11" s="79"/>
      <c r="E11" s="39" t="s">
        <v>55</v>
      </c>
      <c r="F11" s="40">
        <v>1000</v>
      </c>
      <c r="G11" s="41">
        <v>32500</v>
      </c>
      <c r="H11" s="32">
        <f t="shared" si="0"/>
        <v>4.3682795698924727E-2</v>
      </c>
      <c r="I11" s="42">
        <f t="shared" si="1"/>
        <v>0.7563172043010753</v>
      </c>
      <c r="Q11" s="43"/>
    </row>
    <row r="12" spans="1:28" ht="20.100000000000001" customHeight="1" x14ac:dyDescent="0.25">
      <c r="A12" s="37"/>
      <c r="B12" s="82"/>
      <c r="C12" s="38" t="s">
        <v>65</v>
      </c>
      <c r="D12" s="79"/>
      <c r="E12" s="39" t="s">
        <v>55</v>
      </c>
      <c r="F12" s="40">
        <v>1000</v>
      </c>
      <c r="G12" s="41">
        <v>9020</v>
      </c>
      <c r="H12" s="32">
        <f t="shared" si="0"/>
        <v>1.2123655913978494E-2</v>
      </c>
      <c r="I12" s="42">
        <f t="shared" si="1"/>
        <v>0.78787634408602158</v>
      </c>
      <c r="Q12" s="43"/>
    </row>
    <row r="13" spans="1:28" ht="20.100000000000001" customHeight="1" x14ac:dyDescent="0.25">
      <c r="A13" s="37"/>
      <c r="B13" s="82"/>
      <c r="C13" s="38" t="s">
        <v>66</v>
      </c>
      <c r="D13" s="79"/>
      <c r="E13" s="39" t="s">
        <v>67</v>
      </c>
      <c r="F13" s="40">
        <v>6300</v>
      </c>
      <c r="G13" s="41">
        <v>680560</v>
      </c>
      <c r="H13" s="32">
        <v>3.56</v>
      </c>
      <c r="I13" s="42">
        <f t="shared" si="1"/>
        <v>1.48</v>
      </c>
      <c r="Q13" s="43"/>
    </row>
    <row r="14" spans="1:28" ht="20.100000000000001" customHeight="1" x14ac:dyDescent="0.25">
      <c r="A14" s="37"/>
      <c r="B14" s="82"/>
      <c r="C14" s="38" t="s">
        <v>68</v>
      </c>
      <c r="D14" s="79"/>
      <c r="E14" s="39" t="s">
        <v>67</v>
      </c>
      <c r="F14" s="40">
        <v>6300</v>
      </c>
      <c r="G14" s="41">
        <v>890450</v>
      </c>
      <c r="H14" s="32">
        <v>3.48</v>
      </c>
      <c r="I14" s="42">
        <f t="shared" si="1"/>
        <v>1.56</v>
      </c>
      <c r="Q14" s="43"/>
    </row>
    <row r="15" spans="1:28" ht="20.100000000000001" customHeight="1" x14ac:dyDescent="0.25">
      <c r="A15" s="37"/>
      <c r="B15" s="83"/>
      <c r="C15" s="38" t="s">
        <v>69</v>
      </c>
      <c r="D15" s="80"/>
      <c r="E15" s="39" t="s">
        <v>67</v>
      </c>
      <c r="F15" s="40">
        <v>3200</v>
      </c>
      <c r="G15" s="41">
        <v>367840</v>
      </c>
      <c r="H15" s="32">
        <f t="shared" si="0"/>
        <v>0.49440860215053767</v>
      </c>
      <c r="I15" s="42">
        <f t="shared" si="1"/>
        <v>2.0655913978494627</v>
      </c>
      <c r="Q15" s="43"/>
    </row>
    <row r="16" spans="1:28" x14ac:dyDescent="0.25">
      <c r="A16" s="37"/>
      <c r="B16" s="82"/>
      <c r="C16" s="38" t="s">
        <v>70</v>
      </c>
      <c r="D16" s="79"/>
      <c r="E16" s="39" t="s">
        <v>55</v>
      </c>
      <c r="F16" s="40">
        <v>160</v>
      </c>
      <c r="G16" s="41">
        <v>9602</v>
      </c>
      <c r="H16" s="32">
        <f t="shared" si="0"/>
        <v>1.2905913978494624E-2</v>
      </c>
      <c r="I16" s="42">
        <f t="shared" si="1"/>
        <v>0.11509408602150538</v>
      </c>
      <c r="Q16" s="43"/>
    </row>
    <row r="17" spans="1:17" x14ac:dyDescent="0.25">
      <c r="A17" s="37"/>
      <c r="B17" s="82"/>
      <c r="C17" s="38" t="s">
        <v>71</v>
      </c>
      <c r="D17" s="79"/>
      <c r="E17" s="39" t="s">
        <v>55</v>
      </c>
      <c r="F17" s="40">
        <v>1000</v>
      </c>
      <c r="G17" s="41">
        <v>296850</v>
      </c>
      <c r="H17" s="32">
        <f t="shared" si="0"/>
        <v>0.39899193548387096</v>
      </c>
      <c r="I17" s="42">
        <f t="shared" si="1"/>
        <v>0.40100806451612908</v>
      </c>
      <c r="Q17" s="43"/>
    </row>
    <row r="18" spans="1:17" x14ac:dyDescent="0.25">
      <c r="A18" s="37"/>
      <c r="B18" s="82"/>
      <c r="C18" s="38" t="s">
        <v>72</v>
      </c>
      <c r="D18" s="79"/>
      <c r="E18" s="39" t="s">
        <v>59</v>
      </c>
      <c r="F18" s="40">
        <v>1800</v>
      </c>
      <c r="G18" s="41">
        <v>139290</v>
      </c>
      <c r="H18" s="32">
        <f t="shared" si="0"/>
        <v>0.18721774193548388</v>
      </c>
      <c r="I18" s="42">
        <f t="shared" si="1"/>
        <v>1.2527822580645163</v>
      </c>
      <c r="Q18" s="43"/>
    </row>
    <row r="19" spans="1:17" x14ac:dyDescent="0.25">
      <c r="A19" s="37"/>
      <c r="B19" s="82"/>
      <c r="C19" s="38" t="s">
        <v>73</v>
      </c>
      <c r="D19" s="79"/>
      <c r="E19" s="39" t="s">
        <v>59</v>
      </c>
      <c r="F19" s="40">
        <v>1600</v>
      </c>
      <c r="G19" s="41">
        <v>31890</v>
      </c>
      <c r="H19" s="32">
        <f t="shared" si="0"/>
        <v>4.2862903225806451E-2</v>
      </c>
      <c r="I19" s="42">
        <f t="shared" si="1"/>
        <v>1.2371370967741937</v>
      </c>
      <c r="Q19" s="43"/>
    </row>
    <row r="20" spans="1:17" x14ac:dyDescent="0.25">
      <c r="A20" s="37"/>
      <c r="B20" s="82"/>
      <c r="C20" s="38" t="s">
        <v>74</v>
      </c>
      <c r="D20" s="79"/>
      <c r="E20" s="39" t="s">
        <v>67</v>
      </c>
      <c r="F20" s="40">
        <v>6300</v>
      </c>
      <c r="G20" s="41">
        <v>1476240</v>
      </c>
      <c r="H20" s="32">
        <v>3.9449999999999998</v>
      </c>
      <c r="I20" s="42">
        <f t="shared" si="1"/>
        <v>1.0950000000000002</v>
      </c>
      <c r="Q20" s="43"/>
    </row>
    <row r="21" spans="1:17" x14ac:dyDescent="0.25">
      <c r="A21" s="37"/>
      <c r="B21" s="82"/>
      <c r="C21" s="38" t="s">
        <v>75</v>
      </c>
      <c r="D21" s="79"/>
      <c r="E21" s="39" t="s">
        <v>67</v>
      </c>
      <c r="F21" s="40">
        <v>6300</v>
      </c>
      <c r="G21" s="41">
        <v>2063880</v>
      </c>
      <c r="H21" s="32">
        <f t="shared" si="0"/>
        <v>2.774032258064516</v>
      </c>
      <c r="I21" s="42">
        <f t="shared" si="1"/>
        <v>2.265967741935484</v>
      </c>
      <c r="Q21" s="43"/>
    </row>
    <row r="22" spans="1:17" x14ac:dyDescent="0.25">
      <c r="A22" s="37"/>
      <c r="B22" s="82"/>
      <c r="C22" s="38" t="s">
        <v>76</v>
      </c>
      <c r="D22" s="79"/>
      <c r="E22" s="39" t="s">
        <v>67</v>
      </c>
      <c r="F22" s="40">
        <v>6300</v>
      </c>
      <c r="G22" s="41">
        <v>2234560</v>
      </c>
      <c r="H22" s="32">
        <f t="shared" si="0"/>
        <v>3.0034408602150537</v>
      </c>
      <c r="I22" s="42">
        <f t="shared" si="1"/>
        <v>2.0365591397849463</v>
      </c>
      <c r="Q22" s="43"/>
    </row>
    <row r="23" spans="1:17" x14ac:dyDescent="0.25">
      <c r="A23" s="37"/>
      <c r="B23" s="82"/>
      <c r="C23" s="38" t="s">
        <v>77</v>
      </c>
      <c r="D23" s="79"/>
      <c r="E23" s="39" t="s">
        <v>67</v>
      </c>
      <c r="F23" s="40">
        <v>6300</v>
      </c>
      <c r="G23" s="41">
        <v>1511200</v>
      </c>
      <c r="H23" s="32">
        <v>4.2380000000000004</v>
      </c>
      <c r="I23" s="42">
        <f t="shared" si="1"/>
        <v>0.8019999999999996</v>
      </c>
      <c r="Q23" s="43"/>
    </row>
    <row r="24" spans="1:17" x14ac:dyDescent="0.25">
      <c r="A24" s="37"/>
      <c r="B24" s="82"/>
      <c r="C24" s="38" t="s">
        <v>78</v>
      </c>
      <c r="D24" s="79"/>
      <c r="E24" s="39" t="s">
        <v>55</v>
      </c>
      <c r="F24" s="40">
        <v>630</v>
      </c>
      <c r="G24" s="41">
        <v>149850</v>
      </c>
      <c r="H24" s="32">
        <f t="shared" si="0"/>
        <v>0.20141129032258065</v>
      </c>
      <c r="I24" s="42">
        <f t="shared" si="1"/>
        <v>0.30258870967741935</v>
      </c>
      <c r="Q24" s="43"/>
    </row>
    <row r="25" spans="1:17" x14ac:dyDescent="0.25">
      <c r="A25" s="37"/>
      <c r="B25" s="82"/>
      <c r="C25" s="38" t="s">
        <v>79</v>
      </c>
      <c r="D25" s="79"/>
      <c r="E25" s="39" t="s">
        <v>55</v>
      </c>
      <c r="F25" s="40">
        <v>250</v>
      </c>
      <c r="G25" s="41">
        <v>5010</v>
      </c>
      <c r="H25" s="32">
        <f t="shared" si="0"/>
        <v>6.7338709677419346E-3</v>
      </c>
      <c r="I25" s="42">
        <f t="shared" si="1"/>
        <v>0.19326612903225807</v>
      </c>
      <c r="Q25" s="43"/>
    </row>
    <row r="26" spans="1:17" x14ac:dyDescent="0.25">
      <c r="A26" s="37"/>
      <c r="B26" s="82"/>
      <c r="C26" s="38" t="s">
        <v>80</v>
      </c>
      <c r="D26" s="79"/>
      <c r="E26" s="39" t="s">
        <v>55</v>
      </c>
      <c r="F26" s="40">
        <v>630</v>
      </c>
      <c r="G26" s="41">
        <v>168360</v>
      </c>
      <c r="H26" s="32">
        <f t="shared" si="0"/>
        <v>0.22629032258064516</v>
      </c>
      <c r="I26" s="42">
        <f t="shared" si="1"/>
        <v>0.27770967741935482</v>
      </c>
      <c r="Q26" s="43"/>
    </row>
    <row r="27" spans="1:17" x14ac:dyDescent="0.25">
      <c r="A27" s="37"/>
      <c r="B27" s="82"/>
      <c r="C27" s="38" t="s">
        <v>81</v>
      </c>
      <c r="D27" s="79"/>
      <c r="E27" s="39" t="s">
        <v>59</v>
      </c>
      <c r="F27" s="40">
        <v>1800</v>
      </c>
      <c r="G27" s="41">
        <v>182040</v>
      </c>
      <c r="H27" s="32">
        <f t="shared" si="0"/>
        <v>0.24467741935483872</v>
      </c>
      <c r="I27" s="42">
        <f t="shared" si="1"/>
        <v>1.1953225806451615</v>
      </c>
      <c r="Q27" s="43"/>
    </row>
    <row r="28" spans="1:17" x14ac:dyDescent="0.25">
      <c r="A28" s="37"/>
      <c r="B28" s="82"/>
      <c r="C28" s="38" t="s">
        <v>82</v>
      </c>
      <c r="D28" s="79"/>
      <c r="E28" s="39" t="s">
        <v>59</v>
      </c>
      <c r="F28" s="40">
        <v>1800</v>
      </c>
      <c r="G28" s="41">
        <v>258810</v>
      </c>
      <c r="H28" s="32">
        <f t="shared" si="0"/>
        <v>0.34786290322580649</v>
      </c>
      <c r="I28" s="42">
        <f t="shared" si="1"/>
        <v>1.0921370967741937</v>
      </c>
      <c r="Q28" s="43"/>
    </row>
    <row r="29" spans="1:17" x14ac:dyDescent="0.25">
      <c r="A29" s="37"/>
      <c r="B29" s="82"/>
      <c r="C29" s="38" t="s">
        <v>83</v>
      </c>
      <c r="D29" s="79"/>
      <c r="E29" s="39" t="s">
        <v>59</v>
      </c>
      <c r="F29" s="40">
        <v>1800</v>
      </c>
      <c r="G29" s="41">
        <v>457530</v>
      </c>
      <c r="H29" s="32">
        <f t="shared" si="0"/>
        <v>0.61495967741935487</v>
      </c>
      <c r="I29" s="42">
        <f t="shared" si="1"/>
        <v>0.8250403225806453</v>
      </c>
      <c r="Q29" s="43"/>
    </row>
    <row r="30" spans="1:17" x14ac:dyDescent="0.25">
      <c r="A30" s="37"/>
      <c r="B30" s="82"/>
      <c r="C30" s="38" t="s">
        <v>84</v>
      </c>
      <c r="D30" s="79"/>
      <c r="E30" s="39" t="s">
        <v>67</v>
      </c>
      <c r="F30" s="40">
        <v>1600</v>
      </c>
      <c r="G30" s="41">
        <v>367620</v>
      </c>
      <c r="H30" s="32">
        <f t="shared" si="0"/>
        <v>0.49411290322580648</v>
      </c>
      <c r="I30" s="42">
        <f t="shared" si="1"/>
        <v>0.78588709677419377</v>
      </c>
      <c r="Q30" s="43"/>
    </row>
    <row r="31" spans="1:17" x14ac:dyDescent="0.25">
      <c r="A31" s="37"/>
      <c r="B31" s="82"/>
      <c r="C31" s="38" t="s">
        <v>85</v>
      </c>
      <c r="D31" s="79"/>
      <c r="E31" s="39" t="s">
        <v>59</v>
      </c>
      <c r="F31" s="40">
        <v>1600</v>
      </c>
      <c r="G31" s="41">
        <v>305190</v>
      </c>
      <c r="H31" s="32">
        <f t="shared" si="0"/>
        <v>0.41020161290322582</v>
      </c>
      <c r="I31" s="42">
        <f t="shared" si="1"/>
        <v>0.86979838709677448</v>
      </c>
      <c r="Q31" s="43"/>
    </row>
    <row r="32" spans="1:17" x14ac:dyDescent="0.25">
      <c r="A32" s="37"/>
      <c r="B32" s="82"/>
      <c r="C32" s="38" t="s">
        <v>86</v>
      </c>
      <c r="D32" s="79"/>
      <c r="E32" s="39" t="s">
        <v>59</v>
      </c>
      <c r="F32" s="40">
        <v>1600</v>
      </c>
      <c r="G32" s="41">
        <v>64050</v>
      </c>
      <c r="H32" s="32">
        <f t="shared" si="0"/>
        <v>8.6088709677419356E-2</v>
      </c>
      <c r="I32" s="42">
        <f t="shared" si="1"/>
        <v>1.1939112903225808</v>
      </c>
      <c r="Q32" s="43"/>
    </row>
    <row r="33" spans="1:17" x14ac:dyDescent="0.25">
      <c r="A33" s="37"/>
      <c r="B33" s="82"/>
      <c r="C33" s="38" t="s">
        <v>87</v>
      </c>
      <c r="D33" s="79"/>
      <c r="E33" s="39" t="s">
        <v>59</v>
      </c>
      <c r="F33" s="40">
        <v>1800</v>
      </c>
      <c r="G33" s="41">
        <v>225780</v>
      </c>
      <c r="H33" s="32">
        <f t="shared" si="0"/>
        <v>0.30346774193548387</v>
      </c>
      <c r="I33" s="42">
        <f t="shared" si="1"/>
        <v>1.1365322580645163</v>
      </c>
      <c r="Q33" s="43"/>
    </row>
    <row r="34" spans="1:17" x14ac:dyDescent="0.25">
      <c r="A34" s="37"/>
      <c r="B34" s="82"/>
      <c r="C34" s="38" t="s">
        <v>88</v>
      </c>
      <c r="D34" s="79"/>
      <c r="E34" s="39" t="s">
        <v>59</v>
      </c>
      <c r="F34" s="40">
        <v>1800</v>
      </c>
      <c r="G34" s="41">
        <v>885420</v>
      </c>
      <c r="H34" s="32">
        <f t="shared" si="0"/>
        <v>1.1900806451612902</v>
      </c>
      <c r="I34" s="42">
        <f t="shared" si="1"/>
        <v>0.24991935483870997</v>
      </c>
      <c r="Q34" s="43"/>
    </row>
    <row r="35" spans="1:17" x14ac:dyDescent="0.25">
      <c r="A35" s="37"/>
      <c r="B35" s="83"/>
      <c r="C35" s="38" t="s">
        <v>89</v>
      </c>
      <c r="D35" s="80"/>
      <c r="E35" s="39" t="s">
        <v>59</v>
      </c>
      <c r="F35" s="40">
        <v>1000</v>
      </c>
      <c r="G35" s="41">
        <v>223440</v>
      </c>
      <c r="H35" s="32">
        <f t="shared" si="0"/>
        <v>0.30032258064516126</v>
      </c>
      <c r="I35" s="42">
        <f t="shared" si="1"/>
        <v>0.49967741935483878</v>
      </c>
      <c r="Q35" s="43"/>
    </row>
    <row r="36" spans="1:17" x14ac:dyDescent="0.25">
      <c r="A36" s="37"/>
      <c r="B36" s="81" t="s">
        <v>90</v>
      </c>
      <c r="C36" s="38" t="s">
        <v>91</v>
      </c>
      <c r="D36" s="78" t="s">
        <v>54</v>
      </c>
      <c r="E36" s="39" t="s">
        <v>59</v>
      </c>
      <c r="F36" s="40">
        <v>1000</v>
      </c>
      <c r="G36" s="41">
        <v>167580</v>
      </c>
      <c r="H36" s="32">
        <f t="shared" si="0"/>
        <v>0.22524193548387098</v>
      </c>
      <c r="I36" s="42">
        <f t="shared" si="1"/>
        <v>0.5747580645161291</v>
      </c>
      <c r="Q36" s="43"/>
    </row>
    <row r="37" spans="1:17" x14ac:dyDescent="0.25">
      <c r="A37" s="37"/>
      <c r="B37" s="82"/>
      <c r="C37" s="38" t="s">
        <v>92</v>
      </c>
      <c r="D37" s="79"/>
      <c r="E37" s="39" t="s">
        <v>59</v>
      </c>
      <c r="F37" s="40">
        <v>1000</v>
      </c>
      <c r="G37" s="41">
        <v>166380</v>
      </c>
      <c r="H37" s="32">
        <f t="shared" si="0"/>
        <v>0.22362903225806452</v>
      </c>
      <c r="I37" s="42">
        <f t="shared" si="1"/>
        <v>0.57637096774193552</v>
      </c>
      <c r="Q37" s="43"/>
    </row>
    <row r="38" spans="1:17" x14ac:dyDescent="0.25">
      <c r="A38" s="37"/>
      <c r="B38" s="82"/>
      <c r="C38" s="38" t="s">
        <v>93</v>
      </c>
      <c r="D38" s="79"/>
      <c r="E38" s="39" t="s">
        <v>59</v>
      </c>
      <c r="F38" s="40">
        <v>1000</v>
      </c>
      <c r="G38" s="41">
        <v>187320</v>
      </c>
      <c r="H38" s="32">
        <f t="shared" si="0"/>
        <v>0.25177419354838709</v>
      </c>
      <c r="I38" s="42">
        <f t="shared" si="1"/>
        <v>0.54822580645161301</v>
      </c>
      <c r="Q38" s="43"/>
    </row>
    <row r="39" spans="1:17" x14ac:dyDescent="0.25">
      <c r="A39" s="37"/>
      <c r="B39" s="82"/>
      <c r="C39" s="38" t="s">
        <v>94</v>
      </c>
      <c r="D39" s="79"/>
      <c r="E39" s="39" t="s">
        <v>59</v>
      </c>
      <c r="F39" s="40">
        <v>1000</v>
      </c>
      <c r="G39" s="41">
        <v>296310</v>
      </c>
      <c r="H39" s="32">
        <f t="shared" si="0"/>
        <v>0.39826612903225805</v>
      </c>
      <c r="I39" s="42">
        <f t="shared" si="1"/>
        <v>0.40173387096774199</v>
      </c>
      <c r="Q39" s="43"/>
    </row>
    <row r="40" spans="1:17" x14ac:dyDescent="0.25">
      <c r="A40" s="37"/>
      <c r="B40" s="82"/>
      <c r="C40" s="38" t="s">
        <v>95</v>
      </c>
      <c r="D40" s="79"/>
      <c r="E40" s="39" t="s">
        <v>59</v>
      </c>
      <c r="F40" s="40">
        <v>1000</v>
      </c>
      <c r="G40" s="41">
        <v>391680</v>
      </c>
      <c r="H40" s="32">
        <f t="shared" si="0"/>
        <v>0.52645161290322584</v>
      </c>
      <c r="I40" s="42">
        <f t="shared" si="1"/>
        <v>0.2735483870967742</v>
      </c>
      <c r="Q40" s="43"/>
    </row>
    <row r="41" spans="1:17" x14ac:dyDescent="0.25">
      <c r="A41" s="37"/>
      <c r="B41" s="82"/>
      <c r="C41" s="38" t="s">
        <v>96</v>
      </c>
      <c r="D41" s="79"/>
      <c r="E41" s="39" t="s">
        <v>67</v>
      </c>
      <c r="F41" s="40">
        <v>5600</v>
      </c>
      <c r="G41" s="41">
        <v>455400</v>
      </c>
      <c r="H41" s="32">
        <v>3.96</v>
      </c>
      <c r="I41" s="42">
        <f t="shared" si="1"/>
        <v>0.51999999999999957</v>
      </c>
      <c r="Q41" s="43"/>
    </row>
    <row r="42" spans="1:17" x14ac:dyDescent="0.25">
      <c r="A42" s="37"/>
      <c r="B42" s="82"/>
      <c r="C42" s="38" t="s">
        <v>97</v>
      </c>
      <c r="D42" s="79"/>
      <c r="E42" s="39" t="s">
        <v>67</v>
      </c>
      <c r="F42" s="40">
        <v>6300</v>
      </c>
      <c r="G42" s="41">
        <v>924360</v>
      </c>
      <c r="H42" s="32">
        <v>3.26</v>
      </c>
      <c r="I42" s="42">
        <f t="shared" si="1"/>
        <v>1.7800000000000002</v>
      </c>
      <c r="Q42" s="43"/>
    </row>
    <row r="43" spans="1:17" x14ac:dyDescent="0.25">
      <c r="A43" s="37"/>
      <c r="B43" s="83"/>
      <c r="C43" s="38" t="s">
        <v>98</v>
      </c>
      <c r="D43" s="80"/>
      <c r="E43" s="39" t="s">
        <v>55</v>
      </c>
      <c r="F43" s="40">
        <v>630</v>
      </c>
      <c r="G43" s="41">
        <v>131340</v>
      </c>
      <c r="H43" s="32">
        <f t="shared" si="0"/>
        <v>0.17653225806451614</v>
      </c>
      <c r="I43" s="42">
        <f t="shared" si="1"/>
        <v>0.32746774193548389</v>
      </c>
      <c r="Q43" s="43"/>
    </row>
    <row r="44" spans="1:17" x14ac:dyDescent="0.25">
      <c r="A44" s="37"/>
      <c r="B44" s="82" t="s">
        <v>99</v>
      </c>
      <c r="C44" s="47" t="s">
        <v>100</v>
      </c>
      <c r="D44" s="79"/>
      <c r="E44" s="39" t="s">
        <v>67</v>
      </c>
      <c r="F44" s="48">
        <v>5600</v>
      </c>
      <c r="G44" s="49">
        <v>17600</v>
      </c>
      <c r="H44" s="32">
        <v>2.96</v>
      </c>
      <c r="I44" s="42">
        <f t="shared" si="1"/>
        <v>1.5199999999999996</v>
      </c>
      <c r="Q44" s="43"/>
    </row>
    <row r="45" spans="1:17" x14ac:dyDescent="0.25">
      <c r="A45" s="37"/>
      <c r="B45" s="83"/>
      <c r="C45" s="47" t="s">
        <v>101</v>
      </c>
      <c r="D45" s="80"/>
      <c r="E45" s="39" t="s">
        <v>67</v>
      </c>
      <c r="F45" s="48">
        <v>3200</v>
      </c>
      <c r="G45" s="49">
        <v>543760</v>
      </c>
      <c r="H45" s="32">
        <f t="shared" si="0"/>
        <v>0.73086021505376342</v>
      </c>
      <c r="I45" s="42">
        <f t="shared" si="1"/>
        <v>1.829139784946237</v>
      </c>
      <c r="Q45" s="43"/>
    </row>
    <row r="46" spans="1:17" x14ac:dyDescent="0.25">
      <c r="A46" s="37"/>
      <c r="B46" s="82" t="s">
        <v>102</v>
      </c>
      <c r="C46" s="47" t="s">
        <v>103</v>
      </c>
      <c r="D46" s="79"/>
      <c r="E46" s="39" t="s">
        <v>59</v>
      </c>
      <c r="F46" s="48">
        <v>1000</v>
      </c>
      <c r="G46" s="49">
        <v>23040</v>
      </c>
      <c r="H46" s="32">
        <f t="shared" si="0"/>
        <v>3.0967741935483871E-2</v>
      </c>
      <c r="I46" s="42">
        <f t="shared" si="1"/>
        <v>0.76903225806451614</v>
      </c>
      <c r="Q46" s="43"/>
    </row>
    <row r="47" spans="1:17" x14ac:dyDescent="0.25">
      <c r="A47" s="37"/>
      <c r="B47" s="82"/>
      <c r="C47" s="47" t="s">
        <v>104</v>
      </c>
      <c r="D47" s="79"/>
      <c r="E47" s="39" t="s">
        <v>59</v>
      </c>
      <c r="F47" s="48">
        <v>1000</v>
      </c>
      <c r="G47" s="49">
        <v>360840</v>
      </c>
      <c r="H47" s="32">
        <f t="shared" si="0"/>
        <v>0.48499999999999999</v>
      </c>
      <c r="I47" s="42">
        <f t="shared" si="1"/>
        <v>0.31500000000000006</v>
      </c>
      <c r="Q47" s="43"/>
    </row>
    <row r="48" spans="1:17" x14ac:dyDescent="0.25">
      <c r="A48" s="37"/>
      <c r="B48" s="82"/>
      <c r="C48" s="47" t="s">
        <v>105</v>
      </c>
      <c r="D48" s="79"/>
      <c r="E48" s="39" t="s">
        <v>55</v>
      </c>
      <c r="F48" s="48">
        <v>560</v>
      </c>
      <c r="G48" s="49">
        <v>55970</v>
      </c>
      <c r="H48" s="32">
        <f t="shared" si="0"/>
        <v>7.5228494623655925E-2</v>
      </c>
      <c r="I48" s="42">
        <f t="shared" si="1"/>
        <v>0.37277150537634413</v>
      </c>
      <c r="Q48" s="43"/>
    </row>
    <row r="49" spans="1:17" x14ac:dyDescent="0.25">
      <c r="A49" s="37"/>
      <c r="B49" s="82"/>
      <c r="C49" s="47" t="s">
        <v>106</v>
      </c>
      <c r="D49" s="79"/>
      <c r="E49" s="39" t="s">
        <v>55</v>
      </c>
      <c r="F49" s="48">
        <v>630</v>
      </c>
      <c r="G49" s="49">
        <v>132670</v>
      </c>
      <c r="H49" s="32">
        <f t="shared" si="0"/>
        <v>0.17831989247311827</v>
      </c>
      <c r="I49" s="42">
        <f t="shared" si="1"/>
        <v>0.3256801075268817</v>
      </c>
      <c r="Q49" s="43"/>
    </row>
    <row r="50" spans="1:17" x14ac:dyDescent="0.25">
      <c r="A50" s="37"/>
      <c r="B50" s="82"/>
      <c r="C50" s="47" t="s">
        <v>107</v>
      </c>
      <c r="D50" s="79"/>
      <c r="E50" s="39" t="s">
        <v>59</v>
      </c>
      <c r="F50" s="48">
        <v>1000</v>
      </c>
      <c r="G50" s="49">
        <v>45540</v>
      </c>
      <c r="H50" s="32">
        <f t="shared" si="0"/>
        <v>6.120967741935484E-2</v>
      </c>
      <c r="I50" s="42">
        <f t="shared" si="1"/>
        <v>0.73879032258064525</v>
      </c>
      <c r="Q50" s="43"/>
    </row>
    <row r="51" spans="1:17" x14ac:dyDescent="0.25">
      <c r="A51" s="37"/>
      <c r="B51" s="82"/>
      <c r="C51" s="47" t="s">
        <v>108</v>
      </c>
      <c r="D51" s="79"/>
      <c r="E51" s="39" t="s">
        <v>59</v>
      </c>
      <c r="F51" s="48">
        <v>1000</v>
      </c>
      <c r="G51" s="49">
        <v>60150</v>
      </c>
      <c r="H51" s="32">
        <f t="shared" si="0"/>
        <v>8.0846774193548382E-2</v>
      </c>
      <c r="I51" s="42">
        <f t="shared" si="1"/>
        <v>0.71915322580645169</v>
      </c>
      <c r="Q51" s="43"/>
    </row>
    <row r="52" spans="1:17" x14ac:dyDescent="0.25">
      <c r="A52" s="37"/>
      <c r="B52" s="82"/>
      <c r="C52" s="47" t="s">
        <v>109</v>
      </c>
      <c r="D52" s="79"/>
      <c r="E52" s="39" t="s">
        <v>55</v>
      </c>
      <c r="F52" s="48">
        <v>1000</v>
      </c>
      <c r="G52" s="33">
        <v>76990</v>
      </c>
      <c r="H52" s="32">
        <f t="shared" si="0"/>
        <v>0.10348118279569893</v>
      </c>
      <c r="I52" s="42">
        <f t="shared" si="1"/>
        <v>0.69651881720430109</v>
      </c>
      <c r="Q52" s="43"/>
    </row>
    <row r="53" spans="1:17" x14ac:dyDescent="0.25">
      <c r="A53" s="37"/>
      <c r="B53" s="82"/>
      <c r="C53" s="47" t="s">
        <v>110</v>
      </c>
      <c r="D53" s="79"/>
      <c r="E53" s="39" t="s">
        <v>55</v>
      </c>
      <c r="F53" s="48">
        <v>180</v>
      </c>
      <c r="G53" s="33">
        <v>100125</v>
      </c>
      <c r="H53" s="32">
        <f t="shared" si="0"/>
        <v>0.13457661290322578</v>
      </c>
      <c r="I53" s="42">
        <f t="shared" si="1"/>
        <v>9.4233870967742051E-3</v>
      </c>
      <c r="Q53" s="43"/>
    </row>
    <row r="54" spans="1:17" x14ac:dyDescent="0.25">
      <c r="A54" s="37"/>
      <c r="B54" s="82"/>
      <c r="C54" s="47" t="s">
        <v>111</v>
      </c>
      <c r="D54" s="79"/>
      <c r="E54" s="39" t="s">
        <v>59</v>
      </c>
      <c r="F54" s="48">
        <v>1000</v>
      </c>
      <c r="G54" s="33">
        <v>10365</v>
      </c>
      <c r="H54" s="32">
        <f t="shared" si="0"/>
        <v>1.3931451612903226E-2</v>
      </c>
      <c r="I54" s="42">
        <f t="shared" si="1"/>
        <v>0.78606854838709683</v>
      </c>
      <c r="Q54" s="43"/>
    </row>
    <row r="55" spans="1:17" x14ac:dyDescent="0.25">
      <c r="A55" s="37"/>
      <c r="B55" s="82"/>
      <c r="C55" s="47" t="s">
        <v>112</v>
      </c>
      <c r="D55" s="79"/>
      <c r="E55" s="39" t="s">
        <v>59</v>
      </c>
      <c r="F55" s="48">
        <v>1000</v>
      </c>
      <c r="G55" s="33">
        <v>6375</v>
      </c>
      <c r="H55" s="32">
        <f t="shared" si="0"/>
        <v>8.5685483870967735E-3</v>
      </c>
      <c r="I55" s="42">
        <f t="shared" si="1"/>
        <v>0.79143145161290329</v>
      </c>
      <c r="Q55" s="43"/>
    </row>
    <row r="56" spans="1:17" x14ac:dyDescent="0.25">
      <c r="A56" s="37"/>
      <c r="B56" s="82"/>
      <c r="C56" s="47" t="s">
        <v>113</v>
      </c>
      <c r="D56" s="79"/>
      <c r="E56" s="39" t="s">
        <v>55</v>
      </c>
      <c r="F56" s="48">
        <v>1000</v>
      </c>
      <c r="G56" s="33">
        <v>17655</v>
      </c>
      <c r="H56" s="32">
        <f t="shared" si="0"/>
        <v>2.3729838709677421E-2</v>
      </c>
      <c r="I56" s="42">
        <f t="shared" si="1"/>
        <v>0.77627016129032267</v>
      </c>
      <c r="Q56" s="43"/>
    </row>
    <row r="57" spans="1:17" x14ac:dyDescent="0.25">
      <c r="A57" s="37"/>
      <c r="B57" s="83"/>
      <c r="C57" s="47" t="s">
        <v>114</v>
      </c>
      <c r="D57" s="80"/>
      <c r="E57" s="39" t="s">
        <v>55</v>
      </c>
      <c r="F57" s="48">
        <v>1000</v>
      </c>
      <c r="G57" s="50">
        <v>0</v>
      </c>
      <c r="H57" s="32">
        <f t="shared" si="0"/>
        <v>0</v>
      </c>
      <c r="I57" s="42">
        <f t="shared" si="1"/>
        <v>0.8</v>
      </c>
      <c r="Q57" s="43"/>
    </row>
    <row r="58" spans="1:17" x14ac:dyDescent="0.25">
      <c r="A58" s="37"/>
      <c r="B58" s="81" t="s">
        <v>115</v>
      </c>
      <c r="C58" s="47" t="s">
        <v>116</v>
      </c>
      <c r="D58" s="78" t="s">
        <v>54</v>
      </c>
      <c r="E58" s="39" t="s">
        <v>55</v>
      </c>
      <c r="F58" s="48">
        <v>315</v>
      </c>
      <c r="G58" s="33">
        <v>29400</v>
      </c>
      <c r="H58" s="32">
        <f t="shared" si="0"/>
        <v>3.9516129032258061E-2</v>
      </c>
      <c r="I58" s="42">
        <f t="shared" si="1"/>
        <v>0.21248387096774193</v>
      </c>
      <c r="Q58" s="43"/>
    </row>
    <row r="59" spans="1:17" x14ac:dyDescent="0.25">
      <c r="A59" s="37"/>
      <c r="B59" s="83"/>
      <c r="C59" s="47" t="s">
        <v>117</v>
      </c>
      <c r="D59" s="80"/>
      <c r="E59" s="39" t="s">
        <v>55</v>
      </c>
      <c r="F59" s="48">
        <v>320</v>
      </c>
      <c r="G59" s="50">
        <v>840</v>
      </c>
      <c r="H59" s="32">
        <f t="shared" si="0"/>
        <v>1.1290322580645162E-3</v>
      </c>
      <c r="I59" s="42">
        <f t="shared" si="1"/>
        <v>0.25487096774193552</v>
      </c>
      <c r="Q59" s="43"/>
    </row>
    <row r="60" spans="1:17" x14ac:dyDescent="0.25">
      <c r="A60" s="37"/>
      <c r="B60" s="81" t="s">
        <v>118</v>
      </c>
      <c r="C60" s="47" t="s">
        <v>119</v>
      </c>
      <c r="D60" s="78" t="s">
        <v>54</v>
      </c>
      <c r="E60" s="48" t="s">
        <v>120</v>
      </c>
      <c r="F60" s="48">
        <v>31500</v>
      </c>
      <c r="G60" s="33">
        <v>3047258</v>
      </c>
      <c r="H60" s="32">
        <v>20.254999999999999</v>
      </c>
      <c r="I60" s="42">
        <f t="shared" si="1"/>
        <v>4.9450000000000038</v>
      </c>
      <c r="Q60" s="43"/>
    </row>
    <row r="61" spans="1:17" ht="22.5" customHeight="1" x14ac:dyDescent="0.25">
      <c r="A61" s="37"/>
      <c r="B61" s="82"/>
      <c r="C61" s="47" t="s">
        <v>121</v>
      </c>
      <c r="D61" s="80"/>
      <c r="E61" s="48" t="s">
        <v>120</v>
      </c>
      <c r="F61" s="48">
        <v>25000</v>
      </c>
      <c r="G61" s="33">
        <v>11779200</v>
      </c>
      <c r="H61" s="32">
        <f t="shared" si="0"/>
        <v>15.832258064516129</v>
      </c>
      <c r="I61" s="42">
        <f t="shared" si="1"/>
        <v>4.1677419354838712</v>
      </c>
      <c r="Q61" s="43"/>
    </row>
    <row r="62" spans="1:17" x14ac:dyDescent="0.25">
      <c r="A62" s="37"/>
      <c r="B62" s="81" t="s">
        <v>122</v>
      </c>
      <c r="C62" s="47" t="s">
        <v>123</v>
      </c>
      <c r="D62" s="78" t="s">
        <v>54</v>
      </c>
      <c r="E62" s="48" t="s">
        <v>120</v>
      </c>
      <c r="F62" s="48">
        <v>63000</v>
      </c>
      <c r="G62" s="33">
        <v>5256133</v>
      </c>
      <c r="H62" s="32">
        <v>35.25</v>
      </c>
      <c r="I62" s="42">
        <f t="shared" si="1"/>
        <v>15.150000000000006</v>
      </c>
      <c r="Q62" s="43"/>
    </row>
    <row r="63" spans="1:17" x14ac:dyDescent="0.25">
      <c r="A63" s="37"/>
      <c r="B63" s="82"/>
      <c r="C63" s="47" t="s">
        <v>124</v>
      </c>
      <c r="D63" s="79"/>
      <c r="E63" s="48" t="s">
        <v>120</v>
      </c>
      <c r="F63" s="48">
        <v>63000</v>
      </c>
      <c r="G63" s="33">
        <v>3113564</v>
      </c>
      <c r="H63" s="32">
        <v>38.54</v>
      </c>
      <c r="I63" s="42">
        <f t="shared" si="1"/>
        <v>11.860000000000007</v>
      </c>
      <c r="Q63" s="43"/>
    </row>
    <row r="64" spans="1:17" x14ac:dyDescent="0.25">
      <c r="A64" s="37"/>
      <c r="B64" s="82"/>
      <c r="C64" s="47" t="s">
        <v>125</v>
      </c>
      <c r="D64" s="79"/>
      <c r="E64" s="39" t="s">
        <v>55</v>
      </c>
      <c r="F64" s="48">
        <v>160</v>
      </c>
      <c r="G64" s="33">
        <v>46435</v>
      </c>
      <c r="H64" s="32">
        <f t="shared" si="0"/>
        <v>6.2412634408602154E-2</v>
      </c>
      <c r="I64" s="42">
        <f t="shared" si="1"/>
        <v>6.5587365591397856E-2</v>
      </c>
      <c r="Q64" s="43"/>
    </row>
    <row r="65" spans="1:31" x14ac:dyDescent="0.25">
      <c r="A65" s="37"/>
      <c r="B65" s="83"/>
      <c r="C65" s="47" t="s">
        <v>126</v>
      </c>
      <c r="D65" s="80"/>
      <c r="E65" s="39" t="s">
        <v>55</v>
      </c>
      <c r="F65" s="48">
        <v>160</v>
      </c>
      <c r="G65" s="33">
        <v>93560</v>
      </c>
      <c r="H65" s="32">
        <f t="shared" si="0"/>
        <v>0.12575268817204302</v>
      </c>
      <c r="I65" s="42">
        <f t="shared" si="1"/>
        <v>2.2473118279569826E-3</v>
      </c>
      <c r="Q65" s="43"/>
    </row>
    <row r="66" spans="1:31" s="54" customFormat="1" x14ac:dyDescent="0.25">
      <c r="A66" s="51"/>
      <c r="B66" s="52" t="s">
        <v>127</v>
      </c>
      <c r="C66" s="47" t="s">
        <v>128</v>
      </c>
      <c r="D66" s="78" t="s">
        <v>54</v>
      </c>
      <c r="E66" s="48" t="s">
        <v>120</v>
      </c>
      <c r="F66" s="48">
        <v>63000</v>
      </c>
      <c r="G66" s="33">
        <v>18902306</v>
      </c>
      <c r="H66" s="32">
        <v>48.25</v>
      </c>
      <c r="I66" s="42">
        <f t="shared" si="1"/>
        <v>2.1500000000000057</v>
      </c>
      <c r="J66" s="53"/>
      <c r="K66" s="53"/>
      <c r="L66" s="53"/>
      <c r="M66" s="53"/>
      <c r="N66" s="53"/>
      <c r="O66" s="53"/>
      <c r="P66" s="53"/>
      <c r="Q66" s="4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</row>
    <row r="67" spans="1:31" s="45" customFormat="1" x14ac:dyDescent="0.25">
      <c r="A67" s="37"/>
      <c r="B67" s="52" t="s">
        <v>129</v>
      </c>
      <c r="C67" s="47" t="s">
        <v>130</v>
      </c>
      <c r="D67" s="80"/>
      <c r="E67" s="48" t="s">
        <v>120</v>
      </c>
      <c r="F67" s="48">
        <v>63000</v>
      </c>
      <c r="G67" s="33">
        <v>17355635</v>
      </c>
      <c r="H67" s="32">
        <v>48.62</v>
      </c>
      <c r="I67" s="42">
        <f t="shared" si="1"/>
        <v>1.7800000000000082</v>
      </c>
      <c r="J67" s="44"/>
      <c r="K67" s="44"/>
      <c r="L67" s="44"/>
      <c r="M67" s="44"/>
      <c r="N67" s="44"/>
      <c r="O67" s="44"/>
      <c r="P67" s="44"/>
      <c r="Q67" s="43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</row>
    <row r="68" spans="1:31" ht="25.5" x14ac:dyDescent="0.25">
      <c r="A68" s="37"/>
      <c r="B68" s="55" t="s">
        <v>131</v>
      </c>
      <c r="C68" s="56"/>
      <c r="D68" s="78" t="s">
        <v>54</v>
      </c>
      <c r="E68" s="57" t="s">
        <v>55</v>
      </c>
      <c r="F68" s="58">
        <v>250</v>
      </c>
      <c r="G68" s="33">
        <v>8280</v>
      </c>
      <c r="H68" s="32">
        <f t="shared" ref="H68:H80" si="2">G68/744/1000</f>
        <v>1.1129032258064516E-2</v>
      </c>
      <c r="I68" s="42">
        <f t="shared" ref="I68:I71" si="3">F68/1000*0.8-H68</f>
        <v>0.18887096774193549</v>
      </c>
      <c r="Q68" s="43"/>
    </row>
    <row r="69" spans="1:31" ht="25.5" x14ac:dyDescent="0.25">
      <c r="A69" s="37"/>
      <c r="B69" s="59" t="s">
        <v>132</v>
      </c>
      <c r="C69" s="60"/>
      <c r="D69" s="79"/>
      <c r="E69" s="61" t="s">
        <v>55</v>
      </c>
      <c r="F69" s="48">
        <v>250</v>
      </c>
      <c r="G69" s="33">
        <v>140562</v>
      </c>
      <c r="H69" s="32">
        <f t="shared" si="2"/>
        <v>0.18892741935483873</v>
      </c>
      <c r="I69" s="42">
        <f t="shared" si="3"/>
        <v>1.1072580645161284E-2</v>
      </c>
      <c r="Q69" s="43"/>
    </row>
    <row r="70" spans="1:31" ht="25.5" x14ac:dyDescent="0.25">
      <c r="A70" s="37"/>
      <c r="B70" s="55" t="s">
        <v>133</v>
      </c>
      <c r="C70" s="56"/>
      <c r="D70" s="79"/>
      <c r="E70" s="57" t="s">
        <v>55</v>
      </c>
      <c r="F70" s="58">
        <v>160</v>
      </c>
      <c r="G70" s="50">
        <v>300</v>
      </c>
      <c r="H70" s="32">
        <f t="shared" si="2"/>
        <v>4.032258064516129E-4</v>
      </c>
      <c r="I70" s="42">
        <f t="shared" si="3"/>
        <v>0.1275967741935484</v>
      </c>
      <c r="Q70" s="43"/>
    </row>
    <row r="71" spans="1:31" x14ac:dyDescent="0.25">
      <c r="A71" s="37"/>
      <c r="B71" s="62" t="s">
        <v>134</v>
      </c>
      <c r="C71" s="63"/>
      <c r="D71" s="79"/>
      <c r="E71" s="57" t="s">
        <v>55</v>
      </c>
      <c r="F71" s="58">
        <v>320</v>
      </c>
      <c r="G71" s="33">
        <v>11800</v>
      </c>
      <c r="H71" s="32">
        <f t="shared" si="2"/>
        <v>1.5860215053763439E-2</v>
      </c>
      <c r="I71" s="42">
        <f t="shared" si="3"/>
        <v>0.24013978494623656</v>
      </c>
      <c r="Q71" s="43"/>
    </row>
    <row r="72" spans="1:31" x14ac:dyDescent="0.25">
      <c r="A72" s="64"/>
      <c r="B72" s="65" t="s">
        <v>135</v>
      </c>
      <c r="C72" s="66" t="s">
        <v>136</v>
      </c>
      <c r="D72" s="76" t="s">
        <v>137</v>
      </c>
      <c r="E72" s="67" t="s">
        <v>138</v>
      </c>
      <c r="F72" s="68" t="s">
        <v>139</v>
      </c>
      <c r="G72" s="68">
        <v>2915880</v>
      </c>
      <c r="H72" s="32">
        <v>9.25</v>
      </c>
      <c r="I72" s="42">
        <f>(16-H72)*0.8</f>
        <v>5.4</v>
      </c>
      <c r="Q72" s="43"/>
    </row>
    <row r="73" spans="1:31" x14ac:dyDescent="0.25">
      <c r="A73" s="37"/>
      <c r="B73" s="69" t="s">
        <v>140</v>
      </c>
      <c r="C73" s="70" t="s">
        <v>141</v>
      </c>
      <c r="D73" s="77"/>
      <c r="E73" s="71" t="s">
        <v>138</v>
      </c>
      <c r="F73" s="72" t="s">
        <v>139</v>
      </c>
      <c r="G73" s="72">
        <v>1226280</v>
      </c>
      <c r="H73" s="32">
        <v>10.36</v>
      </c>
      <c r="I73" s="42">
        <v>0.51200000000000001</v>
      </c>
      <c r="Q73" s="43"/>
    </row>
    <row r="74" spans="1:31" ht="15" customHeight="1" x14ac:dyDescent="0.25">
      <c r="A74" s="37"/>
      <c r="B74" s="78" t="s">
        <v>142</v>
      </c>
      <c r="C74" s="47" t="s">
        <v>121</v>
      </c>
      <c r="D74" s="78" t="s">
        <v>143</v>
      </c>
      <c r="E74" s="73" t="s">
        <v>144</v>
      </c>
      <c r="F74" s="48" t="s">
        <v>145</v>
      </c>
      <c r="G74" s="48">
        <v>4200</v>
      </c>
      <c r="H74" s="32">
        <f t="shared" si="2"/>
        <v>5.6451612903225812E-3</v>
      </c>
      <c r="I74" s="42">
        <f>(3.7-H74)*0.8</f>
        <v>2.955483870967742</v>
      </c>
      <c r="Q74" s="43"/>
    </row>
    <row r="75" spans="1:31" x14ac:dyDescent="0.25">
      <c r="A75" s="37"/>
      <c r="B75" s="79"/>
      <c r="C75" s="47" t="s">
        <v>146</v>
      </c>
      <c r="D75" s="79"/>
      <c r="E75" s="73" t="s">
        <v>144</v>
      </c>
      <c r="F75" s="48" t="s">
        <v>147</v>
      </c>
      <c r="G75" s="48">
        <v>297360</v>
      </c>
      <c r="H75" s="32">
        <f t="shared" si="2"/>
        <v>0.39967741935483869</v>
      </c>
      <c r="I75" s="42">
        <f>(3.2-H75)*0.8</f>
        <v>2.2402580645161296</v>
      </c>
      <c r="Q75" s="43"/>
    </row>
    <row r="76" spans="1:31" x14ac:dyDescent="0.25">
      <c r="A76" s="37"/>
      <c r="B76" s="79"/>
      <c r="C76" s="47" t="s">
        <v>148</v>
      </c>
      <c r="D76" s="79"/>
      <c r="E76" s="73" t="s">
        <v>144</v>
      </c>
      <c r="F76" s="48" t="s">
        <v>147</v>
      </c>
      <c r="G76" s="48">
        <v>387240</v>
      </c>
      <c r="H76" s="32">
        <f t="shared" si="2"/>
        <v>0.52048387096774196</v>
      </c>
      <c r="I76" s="42">
        <f>(3.2-H76)*0.8</f>
        <v>2.1436129032258067</v>
      </c>
      <c r="Q76" s="43"/>
    </row>
    <row r="77" spans="1:31" x14ac:dyDescent="0.25">
      <c r="A77" s="37"/>
      <c r="B77" s="79"/>
      <c r="C77" s="47" t="s">
        <v>149</v>
      </c>
      <c r="D77" s="79"/>
      <c r="E77" s="73" t="s">
        <v>144</v>
      </c>
      <c r="F77" s="48" t="s">
        <v>150</v>
      </c>
      <c r="G77" s="48">
        <v>11432</v>
      </c>
      <c r="H77" s="32">
        <f t="shared" si="2"/>
        <v>1.5365591397849461E-2</v>
      </c>
      <c r="I77" s="42">
        <f>(0.18-H77)*0.8</f>
        <v>0.13170752688172044</v>
      </c>
      <c r="Q77" s="43"/>
    </row>
    <row r="78" spans="1:31" x14ac:dyDescent="0.25">
      <c r="A78" s="37"/>
      <c r="B78" s="79"/>
      <c r="C78" s="47" t="s">
        <v>151</v>
      </c>
      <c r="D78" s="80"/>
      <c r="E78" s="73" t="s">
        <v>144</v>
      </c>
      <c r="F78" s="48" t="s">
        <v>150</v>
      </c>
      <c r="G78" s="48">
        <v>16161</v>
      </c>
      <c r="H78" s="32">
        <f t="shared" si="2"/>
        <v>2.1721774193548388E-2</v>
      </c>
      <c r="I78" s="42">
        <f>(0.18-H78)*0.8</f>
        <v>0.12662258064516127</v>
      </c>
      <c r="Q78" s="43"/>
    </row>
    <row r="79" spans="1:31" x14ac:dyDescent="0.25">
      <c r="A79" s="37"/>
      <c r="B79" s="79"/>
      <c r="C79" s="47" t="s">
        <v>152</v>
      </c>
      <c r="D79" s="79"/>
      <c r="E79" s="73" t="s">
        <v>144</v>
      </c>
      <c r="F79" s="48" t="s">
        <v>153</v>
      </c>
      <c r="G79" s="48">
        <v>30555</v>
      </c>
      <c r="H79" s="32">
        <f t="shared" si="2"/>
        <v>4.1068548387096775E-2</v>
      </c>
      <c r="I79" s="42">
        <f>(0.05-H79)*0.8</f>
        <v>7.1451612903225825E-3</v>
      </c>
      <c r="Q79" s="43"/>
    </row>
    <row r="80" spans="1:31" x14ac:dyDescent="0.25">
      <c r="A80" s="37"/>
      <c r="B80" s="80"/>
      <c r="C80" s="47" t="s">
        <v>154</v>
      </c>
      <c r="D80" s="80"/>
      <c r="E80" s="73" t="s">
        <v>144</v>
      </c>
      <c r="F80" s="48" t="s">
        <v>153</v>
      </c>
      <c r="G80" s="48">
        <v>16800</v>
      </c>
      <c r="H80" s="32">
        <f t="shared" si="2"/>
        <v>2.2580645161290325E-2</v>
      </c>
      <c r="I80" s="42">
        <f>(0.05-H80)*0.8</f>
        <v>2.1935483870967745E-2</v>
      </c>
      <c r="Q80" s="43"/>
    </row>
  </sheetData>
  <mergeCells count="23">
    <mergeCell ref="B36:B43"/>
    <mergeCell ref="D36:D43"/>
    <mergeCell ref="A1:I1"/>
    <mergeCell ref="B3:B15"/>
    <mergeCell ref="D3:D15"/>
    <mergeCell ref="B16:B35"/>
    <mergeCell ref="D16:D35"/>
    <mergeCell ref="B44:B45"/>
    <mergeCell ref="D44:D45"/>
    <mergeCell ref="B46:B57"/>
    <mergeCell ref="D46:D57"/>
    <mergeCell ref="B58:B59"/>
    <mergeCell ref="D58:D59"/>
    <mergeCell ref="D72:D73"/>
    <mergeCell ref="D74:D78"/>
    <mergeCell ref="D79:D80"/>
    <mergeCell ref="B74:B80"/>
    <mergeCell ref="B60:B61"/>
    <mergeCell ref="D60:D61"/>
    <mergeCell ref="B62:B65"/>
    <mergeCell ref="D62:D65"/>
    <mergeCell ref="D66:D67"/>
    <mergeCell ref="D68:D7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F20" sqref="F20"/>
    </sheetView>
  </sheetViews>
  <sheetFormatPr defaultRowHeight="15" x14ac:dyDescent="0.25"/>
  <cols>
    <col min="1" max="1" width="3.7109375" customWidth="1"/>
    <col min="2" max="2" width="58.42578125" customWidth="1"/>
    <col min="3" max="3" width="18.7109375" customWidth="1"/>
    <col min="4" max="4" width="15.140625" bestFit="1" customWidth="1"/>
    <col min="5" max="5" width="17.7109375" customWidth="1"/>
    <col min="6" max="6" width="18.42578125" customWidth="1"/>
    <col min="7" max="7" width="14" customWidth="1"/>
    <col min="8" max="8" width="11.7109375" customWidth="1"/>
    <col min="9" max="9" width="17.140625" customWidth="1"/>
  </cols>
  <sheetData>
    <row r="1" spans="1:9" ht="15.75" x14ac:dyDescent="0.25">
      <c r="A1" s="85" t="s">
        <v>36</v>
      </c>
      <c r="B1" s="85"/>
      <c r="C1" s="85"/>
      <c r="D1" s="85"/>
      <c r="E1" s="85"/>
      <c r="F1" s="85"/>
      <c r="G1" s="34"/>
      <c r="H1" s="19"/>
    </row>
    <row r="2" spans="1:9" ht="63" x14ac:dyDescent="0.25">
      <c r="A2" s="17" t="s">
        <v>0</v>
      </c>
      <c r="B2" s="17" t="s">
        <v>1</v>
      </c>
      <c r="C2" s="17" t="s">
        <v>43</v>
      </c>
      <c r="D2" s="17" t="s">
        <v>38</v>
      </c>
      <c r="E2" s="17" t="s">
        <v>39</v>
      </c>
      <c r="F2" s="18" t="s">
        <v>42</v>
      </c>
      <c r="G2" s="18" t="s">
        <v>44</v>
      </c>
      <c r="H2" s="18" t="s">
        <v>41</v>
      </c>
      <c r="I2" s="20" t="s">
        <v>40</v>
      </c>
    </row>
    <row r="3" spans="1:9" ht="15.75" x14ac:dyDescent="0.25">
      <c r="A3" s="1">
        <v>1</v>
      </c>
      <c r="B3" s="4" t="s">
        <v>2</v>
      </c>
      <c r="C3" s="6">
        <v>1</v>
      </c>
      <c r="D3" s="5" t="s">
        <v>3</v>
      </c>
      <c r="E3" s="7">
        <v>35</v>
      </c>
      <c r="F3" s="8">
        <v>10</v>
      </c>
      <c r="G3" s="31">
        <v>30555</v>
      </c>
      <c r="H3" s="32">
        <v>4.5199999999999996</v>
      </c>
      <c r="I3" s="29">
        <f>(F3-H3)*0.8</f>
        <v>4.3840000000000003</v>
      </c>
    </row>
    <row r="4" spans="1:9" ht="15.75" x14ac:dyDescent="0.25">
      <c r="A4" s="1">
        <v>2</v>
      </c>
      <c r="B4" s="4" t="s">
        <v>4</v>
      </c>
      <c r="C4" s="6">
        <v>1</v>
      </c>
      <c r="D4" s="5" t="s">
        <v>3</v>
      </c>
      <c r="E4" s="7">
        <v>35</v>
      </c>
      <c r="F4" s="8">
        <v>10</v>
      </c>
      <c r="G4" s="31">
        <v>16800</v>
      </c>
      <c r="H4" s="32">
        <v>5.36</v>
      </c>
      <c r="I4" s="29">
        <f t="shared" ref="I4:I30" si="0">(F4-H4)*0.8</f>
        <v>3.7119999999999997</v>
      </c>
    </row>
    <row r="5" spans="1:9" ht="15.75" x14ac:dyDescent="0.25">
      <c r="A5" s="1">
        <v>3</v>
      </c>
      <c r="B5" s="4" t="s">
        <v>6</v>
      </c>
      <c r="C5" s="6">
        <v>4</v>
      </c>
      <c r="D5" s="5" t="s">
        <v>3</v>
      </c>
      <c r="E5" s="7">
        <v>3</v>
      </c>
      <c r="F5" s="8">
        <v>0.9</v>
      </c>
      <c r="G5" s="31">
        <v>13428</v>
      </c>
      <c r="H5" s="32">
        <v>1.411509193461247E-2</v>
      </c>
      <c r="I5" s="29">
        <f t="shared" si="0"/>
        <v>0.70870792645231007</v>
      </c>
    </row>
    <row r="6" spans="1:9" ht="15.75" x14ac:dyDescent="0.25">
      <c r="A6" s="1">
        <v>4</v>
      </c>
      <c r="B6" s="4" t="s">
        <v>7</v>
      </c>
      <c r="C6" s="6">
        <v>1</v>
      </c>
      <c r="D6" s="5" t="s">
        <v>3</v>
      </c>
      <c r="E6" s="7">
        <v>3</v>
      </c>
      <c r="F6" s="8">
        <v>0.99</v>
      </c>
      <c r="G6" s="31">
        <v>6336</v>
      </c>
      <c r="H6" s="32">
        <v>1.6050098580885228E-2</v>
      </c>
      <c r="I6" s="29">
        <f t="shared" si="0"/>
        <v>0.77915992113529187</v>
      </c>
    </row>
    <row r="7" spans="1:9" ht="15.75" x14ac:dyDescent="0.25">
      <c r="A7" s="1">
        <v>5</v>
      </c>
      <c r="B7" s="4" t="s">
        <v>8</v>
      </c>
      <c r="C7" s="6">
        <v>1.2</v>
      </c>
      <c r="D7" s="5" t="s">
        <v>3</v>
      </c>
      <c r="E7" s="7">
        <v>3</v>
      </c>
      <c r="F7" s="8">
        <v>0.99</v>
      </c>
      <c r="G7" s="31">
        <v>208609</v>
      </c>
      <c r="H7" s="32">
        <v>3.3737954746976481E-2</v>
      </c>
      <c r="I7" s="29">
        <f t="shared" si="0"/>
        <v>0.7650096362024188</v>
      </c>
    </row>
    <row r="8" spans="1:9" ht="15.75" x14ac:dyDescent="0.25">
      <c r="A8" s="1">
        <v>6</v>
      </c>
      <c r="B8" s="4" t="s">
        <v>9</v>
      </c>
      <c r="C8" s="6">
        <v>2</v>
      </c>
      <c r="D8" s="5" t="s">
        <v>3</v>
      </c>
      <c r="E8" s="7">
        <v>3</v>
      </c>
      <c r="F8" s="8">
        <v>0.99</v>
      </c>
      <c r="G8" s="31">
        <v>225552</v>
      </c>
      <c r="H8" s="32">
        <v>4.4304350041688839E-2</v>
      </c>
      <c r="I8" s="29">
        <f t="shared" si="0"/>
        <v>0.75655651996664897</v>
      </c>
    </row>
    <row r="9" spans="1:9" ht="15.75" x14ac:dyDescent="0.25">
      <c r="A9" s="1">
        <v>7</v>
      </c>
      <c r="B9" s="4" t="s">
        <v>5</v>
      </c>
      <c r="C9" s="6">
        <v>2.2999999999999998</v>
      </c>
      <c r="D9" s="5" t="s">
        <v>3</v>
      </c>
      <c r="E9" s="7">
        <v>3</v>
      </c>
      <c r="F9" s="8">
        <v>0.99</v>
      </c>
      <c r="G9" s="31">
        <v>76594</v>
      </c>
      <c r="H9" s="32">
        <v>4.4632619549570568E-2</v>
      </c>
      <c r="I9" s="29">
        <f t="shared" si="0"/>
        <v>0.75629390436034361</v>
      </c>
    </row>
    <row r="10" spans="1:9" ht="15.75" x14ac:dyDescent="0.25">
      <c r="A10" s="1">
        <v>8</v>
      </c>
      <c r="B10" s="4" t="s">
        <v>12</v>
      </c>
      <c r="C10" s="6">
        <v>14</v>
      </c>
      <c r="D10" s="5" t="s">
        <v>10</v>
      </c>
      <c r="E10" s="7">
        <v>35</v>
      </c>
      <c r="F10" s="8">
        <v>8.5</v>
      </c>
      <c r="G10" s="31">
        <v>465912</v>
      </c>
      <c r="H10" s="32">
        <v>3.423</v>
      </c>
      <c r="I10" s="29">
        <f t="shared" si="0"/>
        <v>4.0616000000000003</v>
      </c>
    </row>
    <row r="11" spans="1:9" ht="15.75" x14ac:dyDescent="0.25">
      <c r="A11" s="1">
        <v>9</v>
      </c>
      <c r="B11" s="4" t="s">
        <v>13</v>
      </c>
      <c r="C11" s="6">
        <v>20</v>
      </c>
      <c r="D11" s="5" t="s">
        <v>10</v>
      </c>
      <c r="E11" s="7">
        <v>35</v>
      </c>
      <c r="F11" s="8">
        <v>8.5</v>
      </c>
      <c r="G11" s="31">
        <v>855432</v>
      </c>
      <c r="H11" s="32">
        <v>4.5599999999999996</v>
      </c>
      <c r="I11" s="29">
        <f t="shared" si="0"/>
        <v>3.1520000000000006</v>
      </c>
    </row>
    <row r="12" spans="1:9" ht="15.75" x14ac:dyDescent="0.25">
      <c r="A12" s="1">
        <v>10</v>
      </c>
      <c r="B12" s="4" t="s">
        <v>14</v>
      </c>
      <c r="C12" s="6">
        <v>4.3893000000000004</v>
      </c>
      <c r="D12" s="5" t="s">
        <v>11</v>
      </c>
      <c r="E12" s="7">
        <v>10</v>
      </c>
      <c r="F12" s="8">
        <v>2.1</v>
      </c>
      <c r="G12" s="31">
        <v>650790</v>
      </c>
      <c r="H12" s="32">
        <v>0.77707159533347714</v>
      </c>
      <c r="I12" s="29">
        <f t="shared" si="0"/>
        <v>1.0583427237332186</v>
      </c>
    </row>
    <row r="13" spans="1:9" ht="15.75" x14ac:dyDescent="0.25">
      <c r="A13" s="1">
        <v>11</v>
      </c>
      <c r="B13" s="4" t="s">
        <v>15</v>
      </c>
      <c r="C13" s="6">
        <v>1.5</v>
      </c>
      <c r="D13" s="5" t="s">
        <v>11</v>
      </c>
      <c r="E13" s="7">
        <v>10</v>
      </c>
      <c r="F13" s="8">
        <v>2.2000000000000002</v>
      </c>
      <c r="G13" s="31">
        <v>256302</v>
      </c>
      <c r="H13" s="32">
        <v>0.77707159533347714</v>
      </c>
      <c r="I13" s="29">
        <f t="shared" si="0"/>
        <v>1.1383427237332187</v>
      </c>
    </row>
    <row r="14" spans="1:9" ht="15.75" x14ac:dyDescent="0.25">
      <c r="A14" s="1">
        <v>12</v>
      </c>
      <c r="B14" s="4" t="s">
        <v>16</v>
      </c>
      <c r="C14" s="6">
        <v>3</v>
      </c>
      <c r="D14" s="5" t="s">
        <v>11</v>
      </c>
      <c r="E14" s="7">
        <v>6</v>
      </c>
      <c r="F14" s="8">
        <v>1.3</v>
      </c>
      <c r="G14" s="31">
        <v>268080</v>
      </c>
      <c r="H14" s="32">
        <v>6.1648147240072677E-2</v>
      </c>
      <c r="I14" s="29">
        <f t="shared" si="0"/>
        <v>0.99068148220794194</v>
      </c>
    </row>
    <row r="15" spans="1:9" ht="15.75" x14ac:dyDescent="0.25">
      <c r="A15" s="1">
        <v>13</v>
      </c>
      <c r="B15" s="4" t="s">
        <v>37</v>
      </c>
      <c r="C15" s="6">
        <v>0.5</v>
      </c>
      <c r="D15" s="5" t="s">
        <v>10</v>
      </c>
      <c r="E15" s="7">
        <v>6</v>
      </c>
      <c r="F15" s="8">
        <v>1.3</v>
      </c>
      <c r="G15" s="31">
        <v>59680</v>
      </c>
      <c r="H15" s="32">
        <v>0.15640676210727977</v>
      </c>
      <c r="I15" s="29">
        <f t="shared" si="0"/>
        <v>0.91487459031417628</v>
      </c>
    </row>
    <row r="16" spans="1:9" ht="15.75" x14ac:dyDescent="0.25">
      <c r="A16" s="1">
        <v>14</v>
      </c>
      <c r="B16" s="9" t="s">
        <v>17</v>
      </c>
      <c r="C16" s="11">
        <v>4</v>
      </c>
      <c r="D16" s="10" t="s">
        <v>18</v>
      </c>
      <c r="E16" s="7">
        <v>110</v>
      </c>
      <c r="F16" s="7">
        <v>82</v>
      </c>
      <c r="G16" s="33">
        <v>5256133</v>
      </c>
      <c r="H16" s="32">
        <v>35.25</v>
      </c>
      <c r="I16" s="29">
        <f t="shared" si="0"/>
        <v>37.4</v>
      </c>
    </row>
    <row r="17" spans="1:9" ht="15.75" x14ac:dyDescent="0.25">
      <c r="A17" s="1">
        <v>15</v>
      </c>
      <c r="B17" s="9" t="s">
        <v>19</v>
      </c>
      <c r="C17" s="13">
        <v>4</v>
      </c>
      <c r="D17" s="12" t="s">
        <v>18</v>
      </c>
      <c r="E17" s="7">
        <v>110</v>
      </c>
      <c r="F17" s="7">
        <v>82</v>
      </c>
      <c r="G17" s="33">
        <v>3113564</v>
      </c>
      <c r="H17" s="32">
        <v>38.54</v>
      </c>
      <c r="I17" s="29">
        <f t="shared" si="0"/>
        <v>34.768000000000001</v>
      </c>
    </row>
    <row r="18" spans="1:9" ht="15.75" x14ac:dyDescent="0.25">
      <c r="A18" s="1">
        <v>16</v>
      </c>
      <c r="B18" s="9" t="s">
        <v>20</v>
      </c>
      <c r="C18" s="11">
        <v>3.5</v>
      </c>
      <c r="D18" s="12" t="s">
        <v>27</v>
      </c>
      <c r="E18" s="7">
        <v>110</v>
      </c>
      <c r="F18" s="7">
        <v>73</v>
      </c>
      <c r="G18" s="33">
        <v>18902306</v>
      </c>
      <c r="H18" s="32">
        <v>48.25</v>
      </c>
      <c r="I18" s="29">
        <f t="shared" si="0"/>
        <v>19.8</v>
      </c>
    </row>
    <row r="19" spans="1:9" ht="15.75" x14ac:dyDescent="0.25">
      <c r="A19" s="1">
        <v>17</v>
      </c>
      <c r="B19" s="9" t="s">
        <v>21</v>
      </c>
      <c r="C19" s="11">
        <v>3.5</v>
      </c>
      <c r="D19" s="12" t="s">
        <v>27</v>
      </c>
      <c r="E19" s="7">
        <v>110</v>
      </c>
      <c r="F19" s="7">
        <v>73</v>
      </c>
      <c r="G19" s="33">
        <v>17355635</v>
      </c>
      <c r="H19" s="32">
        <v>48.62</v>
      </c>
      <c r="I19" s="29">
        <f t="shared" si="0"/>
        <v>19.504000000000005</v>
      </c>
    </row>
    <row r="20" spans="1:9" ht="15.75" x14ac:dyDescent="0.25">
      <c r="A20" s="1">
        <v>18</v>
      </c>
      <c r="B20" s="9" t="s">
        <v>22</v>
      </c>
      <c r="C20" s="11">
        <v>38.11</v>
      </c>
      <c r="D20" s="10" t="s">
        <v>28</v>
      </c>
      <c r="E20" s="7">
        <v>110</v>
      </c>
      <c r="F20" s="7">
        <v>50</v>
      </c>
      <c r="G20" s="31">
        <v>159720.00000000012</v>
      </c>
      <c r="H20" s="32">
        <v>4.5599999999999996</v>
      </c>
      <c r="I20" s="29">
        <f t="shared" si="0"/>
        <v>36.351999999999997</v>
      </c>
    </row>
    <row r="21" spans="1:9" ht="31.5" x14ac:dyDescent="0.25">
      <c r="A21" s="1">
        <v>19</v>
      </c>
      <c r="B21" s="14" t="s">
        <v>23</v>
      </c>
      <c r="C21" s="11">
        <v>14.4</v>
      </c>
      <c r="D21" s="10" t="s">
        <v>18</v>
      </c>
      <c r="E21" s="7">
        <v>110</v>
      </c>
      <c r="F21" s="7">
        <v>82</v>
      </c>
      <c r="G21" s="31">
        <v>10787568</v>
      </c>
      <c r="H21" s="32">
        <v>55.45</v>
      </c>
      <c r="I21" s="29">
        <v>0</v>
      </c>
    </row>
    <row r="22" spans="1:9" ht="15.75" x14ac:dyDescent="0.25">
      <c r="A22" s="1">
        <v>20</v>
      </c>
      <c r="B22" s="9" t="s">
        <v>24</v>
      </c>
      <c r="C22" s="11">
        <v>2.5</v>
      </c>
      <c r="D22" s="10" t="s">
        <v>3</v>
      </c>
      <c r="E22" s="7">
        <v>10</v>
      </c>
      <c r="F22" s="7">
        <v>2.1</v>
      </c>
      <c r="G22" s="31">
        <v>87820</v>
      </c>
      <c r="H22" s="32">
        <v>1.25</v>
      </c>
      <c r="I22" s="29">
        <f t="shared" si="0"/>
        <v>0.68000000000000016</v>
      </c>
    </row>
    <row r="23" spans="1:9" ht="15.75" x14ac:dyDescent="0.25">
      <c r="A23" s="1">
        <v>21</v>
      </c>
      <c r="B23" s="9" t="s">
        <v>25</v>
      </c>
      <c r="C23" s="11">
        <v>17.66</v>
      </c>
      <c r="D23" s="10" t="s">
        <v>3</v>
      </c>
      <c r="E23" s="7">
        <v>35</v>
      </c>
      <c r="F23" s="8">
        <v>10</v>
      </c>
      <c r="G23" s="31">
        <v>747040</v>
      </c>
      <c r="H23" s="32">
        <v>5.9291289742072921</v>
      </c>
      <c r="I23" s="29">
        <f t="shared" si="0"/>
        <v>3.2566968206341667</v>
      </c>
    </row>
    <row r="24" spans="1:9" ht="15.75" x14ac:dyDescent="0.25">
      <c r="A24" s="1">
        <v>22</v>
      </c>
      <c r="B24" s="9" t="s">
        <v>26</v>
      </c>
      <c r="C24" s="11">
        <v>19.66</v>
      </c>
      <c r="D24" s="10" t="s">
        <v>3</v>
      </c>
      <c r="E24" s="7">
        <v>35</v>
      </c>
      <c r="F24" s="8">
        <v>10</v>
      </c>
      <c r="G24" s="31">
        <v>2959600</v>
      </c>
      <c r="H24" s="32">
        <v>5.65</v>
      </c>
      <c r="I24" s="29">
        <f t="shared" si="0"/>
        <v>3.48</v>
      </c>
    </row>
    <row r="25" spans="1:9" ht="15.75" x14ac:dyDescent="0.25">
      <c r="A25" s="1">
        <v>23</v>
      </c>
      <c r="B25" s="1" t="s">
        <v>29</v>
      </c>
      <c r="C25" s="7">
        <v>354.50200000000001</v>
      </c>
      <c r="D25" s="7" t="s">
        <v>18</v>
      </c>
      <c r="E25" s="7">
        <v>220</v>
      </c>
      <c r="F25" s="15">
        <v>160</v>
      </c>
      <c r="G25" s="31">
        <v>56954040</v>
      </c>
      <c r="H25" s="32">
        <v>150.25030000000001</v>
      </c>
      <c r="I25" s="29">
        <v>0</v>
      </c>
    </row>
    <row r="26" spans="1:9" ht="15.75" x14ac:dyDescent="0.25">
      <c r="A26" s="1">
        <v>24</v>
      </c>
      <c r="B26" s="1" t="s">
        <v>30</v>
      </c>
      <c r="C26" s="7">
        <v>354.50200000000001</v>
      </c>
      <c r="D26" s="7" t="s">
        <v>18</v>
      </c>
      <c r="E26" s="7">
        <v>220</v>
      </c>
      <c r="F26" s="15">
        <v>160</v>
      </c>
      <c r="G26" s="31">
        <v>59154480</v>
      </c>
      <c r="H26" s="32">
        <v>147.15410614122487</v>
      </c>
      <c r="I26" s="29">
        <v>0</v>
      </c>
    </row>
    <row r="27" spans="1:9" ht="15.75" x14ac:dyDescent="0.25">
      <c r="A27" s="1">
        <v>25</v>
      </c>
      <c r="B27" s="1" t="s">
        <v>31</v>
      </c>
      <c r="C27" s="7">
        <v>373.64400000000001</v>
      </c>
      <c r="D27" s="7" t="s">
        <v>18</v>
      </c>
      <c r="E27" s="7">
        <v>220</v>
      </c>
      <c r="F27" s="15">
        <v>160</v>
      </c>
      <c r="G27" s="31">
        <v>67527240</v>
      </c>
      <c r="H27" s="32">
        <v>137.5711266110045</v>
      </c>
      <c r="I27" s="29">
        <v>0</v>
      </c>
    </row>
    <row r="28" spans="1:9" ht="15.75" x14ac:dyDescent="0.25">
      <c r="A28" s="1">
        <v>26</v>
      </c>
      <c r="B28" s="1" t="s">
        <v>32</v>
      </c>
      <c r="C28" s="7">
        <v>373.64400000000001</v>
      </c>
      <c r="D28" s="7" t="s">
        <v>18</v>
      </c>
      <c r="E28" s="7">
        <v>220</v>
      </c>
      <c r="F28" s="15">
        <v>160</v>
      </c>
      <c r="G28" s="31">
        <v>68735304</v>
      </c>
      <c r="H28" s="32">
        <v>136.10605941324968</v>
      </c>
      <c r="I28" s="29">
        <v>0</v>
      </c>
    </row>
    <row r="29" spans="1:9" ht="15.75" x14ac:dyDescent="0.25">
      <c r="A29" s="1">
        <v>27</v>
      </c>
      <c r="B29" s="1" t="s">
        <v>33</v>
      </c>
      <c r="C29" s="7">
        <v>6</v>
      </c>
      <c r="D29" s="7" t="s">
        <v>34</v>
      </c>
      <c r="E29" s="7">
        <v>110</v>
      </c>
      <c r="F29" s="7">
        <v>82</v>
      </c>
      <c r="G29" s="31">
        <v>549939</v>
      </c>
      <c r="H29" s="32">
        <v>55.65</v>
      </c>
      <c r="I29" s="29">
        <v>0</v>
      </c>
    </row>
    <row r="30" spans="1:9" ht="15.75" x14ac:dyDescent="0.25">
      <c r="A30" s="1">
        <v>28</v>
      </c>
      <c r="B30" s="16" t="s">
        <v>35</v>
      </c>
      <c r="C30" s="30">
        <v>2</v>
      </c>
      <c r="D30" s="5" t="s">
        <v>3</v>
      </c>
      <c r="E30" s="7">
        <v>10</v>
      </c>
      <c r="F30" s="8">
        <v>3.6</v>
      </c>
      <c r="G30" s="31">
        <v>15310</v>
      </c>
      <c r="H30" s="8">
        <v>2.36</v>
      </c>
      <c r="I30" s="29">
        <f t="shared" si="0"/>
        <v>0.99200000000000021</v>
      </c>
    </row>
    <row r="31" spans="1:9" ht="15.75" x14ac:dyDescent="0.25">
      <c r="A31" s="2"/>
      <c r="B31" s="2"/>
      <c r="C31" s="2"/>
      <c r="D31" s="2"/>
      <c r="E31" s="2"/>
      <c r="F31" s="3"/>
      <c r="G31" s="3"/>
      <c r="H31" s="3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0"/>
  <sheetViews>
    <sheetView workbookViewId="0">
      <selection activeCell="M3" sqref="M3:M30"/>
    </sheetView>
  </sheetViews>
  <sheetFormatPr defaultRowHeight="15" x14ac:dyDescent="0.25"/>
  <sheetData>
    <row r="3" spans="1:13" x14ac:dyDescent="0.25">
      <c r="A3" s="8">
        <v>9.7600000000000006E-2</v>
      </c>
      <c r="I3" s="23">
        <f ca="1">RAND()*(A3-0.01)+0.01</f>
        <v>7.6371545957454309E-2</v>
      </c>
      <c r="M3" s="22">
        <v>2.6950794222487799E-2</v>
      </c>
    </row>
    <row r="4" spans="1:13" x14ac:dyDescent="0.25">
      <c r="A4" s="8">
        <v>2.0999999999999999E-3</v>
      </c>
      <c r="I4" s="23">
        <f ca="1">RAND()*(A4-0.01)+0.01</f>
        <v>6.9633639309402938E-3</v>
      </c>
      <c r="M4" s="22">
        <v>7.0540849082863597E-3</v>
      </c>
    </row>
    <row r="5" spans="1:13" x14ac:dyDescent="0.25">
      <c r="A5" s="8"/>
      <c r="I5" s="23"/>
      <c r="M5" s="22"/>
    </row>
    <row r="6" spans="1:13" x14ac:dyDescent="0.25">
      <c r="A6" s="8">
        <v>3.8899999999999997E-2</v>
      </c>
      <c r="I6" s="23">
        <f t="shared" ref="I6:I13" ca="1" si="0">RAND()*(A6-0.01)+0.01</f>
        <v>1.5857604469545622E-2</v>
      </c>
      <c r="M6" s="22">
        <v>1.411509193461247E-2</v>
      </c>
    </row>
    <row r="7" spans="1:13" x14ac:dyDescent="0.25">
      <c r="A7" s="8">
        <v>2.9700000000000001E-2</v>
      </c>
      <c r="I7" s="23">
        <f t="shared" ca="1" si="0"/>
        <v>1.1615833703837735E-2</v>
      </c>
      <c r="M7" s="22">
        <v>1.6050098580885228E-2</v>
      </c>
    </row>
    <row r="8" spans="1:13" x14ac:dyDescent="0.25">
      <c r="A8" s="8">
        <v>0.19600000000000001</v>
      </c>
      <c r="I8" s="23">
        <f t="shared" ca="1" si="0"/>
        <v>0.17795758579381837</v>
      </c>
      <c r="M8" s="22">
        <v>3.3737954746976481E-2</v>
      </c>
    </row>
    <row r="9" spans="1:13" x14ac:dyDescent="0.25">
      <c r="A9" s="8">
        <v>0.38869999999999999</v>
      </c>
      <c r="I9" s="23">
        <f t="shared" ca="1" si="0"/>
        <v>2.0172174441126789E-2</v>
      </c>
      <c r="M9" s="22">
        <v>4.4304350041688839E-2</v>
      </c>
    </row>
    <row r="10" spans="1:13" x14ac:dyDescent="0.25">
      <c r="A10" s="8">
        <v>7.9799999999999996E-2</v>
      </c>
      <c r="I10" s="23">
        <f t="shared" ca="1" si="0"/>
        <v>6.1597029473862135E-2</v>
      </c>
      <c r="M10" s="22">
        <v>4.4632619549570568E-2</v>
      </c>
    </row>
    <row r="11" spans="1:13" x14ac:dyDescent="0.25">
      <c r="A11" s="8">
        <v>0.62139999999999995</v>
      </c>
      <c r="I11" s="23">
        <f t="shared" ca="1" si="0"/>
        <v>0.53556927219798411</v>
      </c>
      <c r="M11" s="22">
        <v>0.14735512482462867</v>
      </c>
    </row>
    <row r="12" spans="1:13" x14ac:dyDescent="0.25">
      <c r="A12" s="8">
        <v>0.83</v>
      </c>
      <c r="I12" s="23">
        <f t="shared" ca="1" si="0"/>
        <v>0.73583098785269396</v>
      </c>
      <c r="M12" s="22">
        <v>0.18917175135225167</v>
      </c>
    </row>
    <row r="13" spans="1:13" x14ac:dyDescent="0.25">
      <c r="A13" s="8">
        <v>1.2413000000000001</v>
      </c>
      <c r="I13" s="23">
        <f t="shared" ca="1" si="0"/>
        <v>0.39704329798608512</v>
      </c>
      <c r="M13" s="22">
        <v>0.77707159533347714</v>
      </c>
    </row>
    <row r="14" spans="1:13" x14ac:dyDescent="0.25">
      <c r="A14" s="21"/>
      <c r="I14" s="23"/>
      <c r="M14" s="22"/>
    </row>
    <row r="15" spans="1:13" x14ac:dyDescent="0.25">
      <c r="A15" s="8">
        <v>6.3100000000000003E-2</v>
      </c>
      <c r="I15" s="23">
        <f ca="1">RAND()*(A15-0.01)+0.01</f>
        <v>4.3657447994179831E-2</v>
      </c>
      <c r="M15" s="22">
        <v>6.1648147240072677E-2</v>
      </c>
    </row>
    <row r="16" spans="1:13" x14ac:dyDescent="0.25">
      <c r="A16" s="8">
        <v>0.18729999999999999</v>
      </c>
      <c r="I16" s="23">
        <f ca="1">RAND()*(A16-0.01)+0.01</f>
        <v>5.5268159527625066E-2</v>
      </c>
      <c r="M16" s="22">
        <v>0.15640676210727977</v>
      </c>
    </row>
    <row r="17" spans="1:14" ht="15.75" x14ac:dyDescent="0.25">
      <c r="A17" s="7">
        <v>4.5160999999999998</v>
      </c>
      <c r="I17" s="23">
        <f ca="1">RAND()*(A17-0.01)+0.01</f>
        <v>2.8879164474291033</v>
      </c>
      <c r="M17" s="22">
        <v>0.74460745369455283</v>
      </c>
    </row>
    <row r="18" spans="1:14" ht="15.75" x14ac:dyDescent="0.25">
      <c r="A18" s="7"/>
      <c r="I18" s="23"/>
      <c r="M18" s="22"/>
    </row>
    <row r="19" spans="1:14" ht="15.75" x14ac:dyDescent="0.25">
      <c r="A19" s="7">
        <v>37.420999999999999</v>
      </c>
      <c r="I19" s="23">
        <f t="shared" ref="I19:I30" ca="1" si="1">RAND()*(A19-0.01)+0.01</f>
        <v>4.7837514084562462</v>
      </c>
      <c r="M19" s="22">
        <v>26.019401191809017</v>
      </c>
    </row>
    <row r="20" spans="1:14" ht="15.75" x14ac:dyDescent="0.25">
      <c r="A20" s="7">
        <v>32.342500000000001</v>
      </c>
      <c r="I20" s="23">
        <f t="shared" ca="1" si="1"/>
        <v>22.223772789537669</v>
      </c>
      <c r="M20" s="22">
        <v>17.022922862768777</v>
      </c>
    </row>
    <row r="21" spans="1:14" ht="15.75" x14ac:dyDescent="0.25">
      <c r="A21" s="7">
        <v>0.2364</v>
      </c>
      <c r="I21" s="23">
        <f t="shared" ca="1" si="1"/>
        <v>0.19466175962228097</v>
      </c>
      <c r="M21" s="22">
        <v>0.17993577937050859</v>
      </c>
    </row>
    <row r="22" spans="1:14" ht="15.75" x14ac:dyDescent="0.25">
      <c r="A22" s="7">
        <v>27.741</v>
      </c>
      <c r="I22" s="23">
        <f t="shared" ca="1" si="1"/>
        <v>19.09561025459303</v>
      </c>
      <c r="M22" s="22">
        <v>3.3227108589768024</v>
      </c>
    </row>
    <row r="23" spans="1:14" ht="15.75" x14ac:dyDescent="0.25">
      <c r="A23" s="7">
        <v>0.64559999999999995</v>
      </c>
      <c r="I23" s="23">
        <f t="shared" ca="1" si="1"/>
        <v>0.20642871274486041</v>
      </c>
      <c r="M23" s="22">
        <v>0.23445269440154642</v>
      </c>
    </row>
    <row r="24" spans="1:14" ht="15.75" x14ac:dyDescent="0.25">
      <c r="A24" s="7">
        <v>7.2461000000000002</v>
      </c>
      <c r="I24" s="23">
        <f t="shared" ca="1" si="1"/>
        <v>7.0158691508961244</v>
      </c>
      <c r="M24" s="22">
        <v>5.9291289742072921</v>
      </c>
    </row>
    <row r="25" spans="1:14" ht="15.75" x14ac:dyDescent="0.25">
      <c r="A25" s="7">
        <v>0.67579999999999996</v>
      </c>
      <c r="I25" s="23">
        <f t="shared" ca="1" si="1"/>
        <v>0.63468254075262187</v>
      </c>
      <c r="M25" s="22">
        <v>0.6388965909711346</v>
      </c>
    </row>
    <row r="26" spans="1:14" ht="15.75" x14ac:dyDescent="0.25">
      <c r="A26" s="15">
        <v>191</v>
      </c>
      <c r="I26" s="23">
        <f t="shared" ca="1" si="1"/>
        <v>38.657183666154268</v>
      </c>
      <c r="M26" s="22">
        <v>57.404149445345055</v>
      </c>
    </row>
    <row r="27" spans="1:14" ht="15.75" x14ac:dyDescent="0.25">
      <c r="A27" s="15">
        <v>183</v>
      </c>
      <c r="I27" s="23">
        <f t="shared" ca="1" si="1"/>
        <v>169.6664479555017</v>
      </c>
      <c r="M27" s="22">
        <v>147.15410614122487</v>
      </c>
    </row>
    <row r="28" spans="1:14" ht="15.75" x14ac:dyDescent="0.25">
      <c r="A28" s="15">
        <v>181</v>
      </c>
      <c r="I28" s="23">
        <f t="shared" ca="1" si="1"/>
        <v>48.561338751951233</v>
      </c>
      <c r="M28" s="22">
        <v>137.5711266110045</v>
      </c>
    </row>
    <row r="29" spans="1:14" ht="15.75" x14ac:dyDescent="0.25">
      <c r="A29" s="15">
        <v>176</v>
      </c>
      <c r="I29" s="23">
        <f t="shared" ca="1" si="1"/>
        <v>159.20796706706659</v>
      </c>
      <c r="M29" s="22">
        <v>136.10605941324968</v>
      </c>
    </row>
    <row r="30" spans="1:14" ht="15.75" x14ac:dyDescent="0.25">
      <c r="A30" s="15">
        <v>0.83250000000000002</v>
      </c>
      <c r="I30" s="23">
        <f t="shared" ca="1" si="1"/>
        <v>0.59037522937986098</v>
      </c>
      <c r="M30" s="22">
        <v>0.76309736926360094</v>
      </c>
    </row>
    <row r="31" spans="1:14" x14ac:dyDescent="0.25">
      <c r="A31" s="24"/>
      <c r="B31" s="25"/>
      <c r="C31" s="25"/>
      <c r="D31" s="25"/>
      <c r="E31" s="25"/>
      <c r="F31" s="25"/>
      <c r="G31" s="25"/>
      <c r="H31" s="25"/>
      <c r="I31" s="26"/>
      <c r="J31" s="25"/>
      <c r="K31" s="25"/>
      <c r="L31" s="25"/>
      <c r="M31" s="26"/>
      <c r="N31" s="25"/>
    </row>
    <row r="32" spans="1:14" x14ac:dyDescent="0.25">
      <c r="A32" s="24"/>
      <c r="B32" s="25"/>
      <c r="C32" s="25"/>
      <c r="D32" s="25"/>
      <c r="E32" s="25"/>
      <c r="F32" s="25"/>
      <c r="G32" s="25"/>
      <c r="H32" s="25"/>
      <c r="I32" s="26"/>
      <c r="J32" s="25"/>
      <c r="K32" s="25"/>
      <c r="L32" s="25"/>
      <c r="M32" s="26"/>
      <c r="N32" s="25"/>
    </row>
    <row r="33" spans="1:14" x14ac:dyDescent="0.25">
      <c r="A33" s="24"/>
      <c r="B33" s="25"/>
      <c r="C33" s="25"/>
      <c r="D33" s="25"/>
      <c r="E33" s="25"/>
      <c r="F33" s="25"/>
      <c r="G33" s="25"/>
      <c r="H33" s="25"/>
      <c r="I33" s="26"/>
      <c r="J33" s="25"/>
      <c r="K33" s="25"/>
      <c r="L33" s="25"/>
      <c r="M33" s="26"/>
      <c r="N33" s="25"/>
    </row>
    <row r="34" spans="1:14" x14ac:dyDescent="0.25">
      <c r="A34" s="24"/>
      <c r="B34" s="25"/>
      <c r="C34" s="25"/>
      <c r="D34" s="25"/>
      <c r="E34" s="25"/>
      <c r="F34" s="25"/>
      <c r="G34" s="25"/>
      <c r="H34" s="25"/>
      <c r="I34" s="26"/>
      <c r="J34" s="25"/>
      <c r="K34" s="25"/>
      <c r="L34" s="25"/>
      <c r="M34" s="26"/>
      <c r="N34" s="25"/>
    </row>
    <row r="35" spans="1:14" x14ac:dyDescent="0.25">
      <c r="A35" s="24"/>
      <c r="B35" s="25"/>
      <c r="C35" s="25"/>
      <c r="D35" s="25"/>
      <c r="E35" s="25"/>
      <c r="F35" s="25"/>
      <c r="G35" s="25"/>
      <c r="H35" s="25"/>
      <c r="I35" s="26"/>
      <c r="J35" s="25"/>
      <c r="K35" s="25"/>
      <c r="L35" s="25"/>
      <c r="M35" s="26"/>
      <c r="N35" s="25"/>
    </row>
    <row r="36" spans="1:14" x14ac:dyDescent="0.25">
      <c r="A36" s="24"/>
      <c r="B36" s="25"/>
      <c r="C36" s="25"/>
      <c r="D36" s="25"/>
      <c r="E36" s="25"/>
      <c r="F36" s="25"/>
      <c r="G36" s="25"/>
      <c r="H36" s="25"/>
      <c r="I36" s="26"/>
      <c r="J36" s="25"/>
      <c r="K36" s="25"/>
      <c r="L36" s="25"/>
      <c r="M36" s="26"/>
      <c r="N36" s="25"/>
    </row>
    <row r="37" spans="1:14" x14ac:dyDescent="0.25">
      <c r="A37" s="24"/>
      <c r="B37" s="25"/>
      <c r="C37" s="25"/>
      <c r="D37" s="25"/>
      <c r="E37" s="25"/>
      <c r="F37" s="25"/>
      <c r="G37" s="25"/>
      <c r="H37" s="25"/>
      <c r="I37" s="26"/>
      <c r="J37" s="25"/>
      <c r="K37" s="25"/>
      <c r="L37" s="25"/>
      <c r="M37" s="26"/>
      <c r="N37" s="25"/>
    </row>
    <row r="38" spans="1:14" x14ac:dyDescent="0.25">
      <c r="A38" s="24"/>
      <c r="B38" s="25"/>
      <c r="C38" s="25"/>
      <c r="D38" s="25"/>
      <c r="E38" s="25"/>
      <c r="F38" s="25"/>
      <c r="G38" s="25"/>
      <c r="H38" s="25"/>
      <c r="I38" s="26"/>
      <c r="J38" s="25"/>
      <c r="K38" s="25"/>
      <c r="L38" s="25"/>
      <c r="M38" s="26"/>
      <c r="N38" s="25"/>
    </row>
    <row r="39" spans="1:14" x14ac:dyDescent="0.25">
      <c r="A39" s="24"/>
      <c r="B39" s="25"/>
      <c r="C39" s="25"/>
      <c r="D39" s="25"/>
      <c r="E39" s="25"/>
      <c r="F39" s="25"/>
      <c r="G39" s="25"/>
      <c r="H39" s="25"/>
      <c r="I39" s="26"/>
      <c r="J39" s="25"/>
      <c r="K39" s="25"/>
      <c r="L39" s="25"/>
      <c r="M39" s="26"/>
      <c r="N39" s="25"/>
    </row>
    <row r="40" spans="1:14" x14ac:dyDescent="0.25">
      <c r="A40" s="24"/>
      <c r="B40" s="25"/>
      <c r="C40" s="25"/>
      <c r="D40" s="25"/>
      <c r="E40" s="25"/>
      <c r="F40" s="25"/>
      <c r="G40" s="25"/>
      <c r="H40" s="25"/>
      <c r="I40" s="26"/>
      <c r="J40" s="25"/>
      <c r="K40" s="25"/>
      <c r="L40" s="25"/>
      <c r="M40" s="26"/>
      <c r="N40" s="25"/>
    </row>
    <row r="41" spans="1:14" x14ac:dyDescent="0.25">
      <c r="A41" s="24"/>
      <c r="B41" s="25"/>
      <c r="C41" s="25"/>
      <c r="D41" s="25"/>
      <c r="E41" s="25"/>
      <c r="F41" s="25"/>
      <c r="G41" s="25"/>
      <c r="H41" s="25"/>
      <c r="I41" s="26"/>
      <c r="J41" s="25"/>
      <c r="K41" s="25"/>
      <c r="L41" s="25"/>
      <c r="M41" s="26"/>
      <c r="N41" s="25"/>
    </row>
    <row r="42" spans="1:14" x14ac:dyDescent="0.25">
      <c r="A42" s="24"/>
      <c r="B42" s="25"/>
      <c r="C42" s="25"/>
      <c r="D42" s="25"/>
      <c r="E42" s="25"/>
      <c r="F42" s="25"/>
      <c r="G42" s="25"/>
      <c r="H42" s="25"/>
      <c r="I42" s="26"/>
      <c r="J42" s="25"/>
      <c r="K42" s="25"/>
      <c r="L42" s="25"/>
      <c r="M42" s="26"/>
      <c r="N42" s="25"/>
    </row>
    <row r="43" spans="1:14" x14ac:dyDescent="0.25">
      <c r="A43" s="24"/>
      <c r="B43" s="25"/>
      <c r="C43" s="25"/>
      <c r="D43" s="25"/>
      <c r="E43" s="25"/>
      <c r="F43" s="25"/>
      <c r="G43" s="25"/>
      <c r="H43" s="25"/>
      <c r="I43" s="26"/>
      <c r="J43" s="25"/>
      <c r="K43" s="25"/>
      <c r="L43" s="25"/>
      <c r="M43" s="26"/>
      <c r="N43" s="25"/>
    </row>
    <row r="44" spans="1:14" x14ac:dyDescent="0.25">
      <c r="A44" s="24"/>
      <c r="B44" s="25"/>
      <c r="C44" s="25"/>
      <c r="D44" s="25"/>
      <c r="E44" s="25"/>
      <c r="F44" s="25"/>
      <c r="G44" s="25"/>
      <c r="H44" s="25"/>
      <c r="I44" s="26"/>
      <c r="J44" s="25"/>
      <c r="K44" s="25"/>
      <c r="L44" s="25"/>
      <c r="M44" s="26"/>
      <c r="N44" s="25"/>
    </row>
    <row r="45" spans="1:14" x14ac:dyDescent="0.25">
      <c r="A45" s="24"/>
      <c r="B45" s="25"/>
      <c r="C45" s="25"/>
      <c r="D45" s="25"/>
      <c r="E45" s="25"/>
      <c r="F45" s="25"/>
      <c r="G45" s="25"/>
      <c r="H45" s="25"/>
      <c r="I45" s="26"/>
      <c r="J45" s="25"/>
      <c r="K45" s="25"/>
      <c r="L45" s="25"/>
      <c r="M45" s="26"/>
      <c r="N45" s="25"/>
    </row>
    <row r="46" spans="1:14" x14ac:dyDescent="0.25">
      <c r="A46" s="24"/>
      <c r="B46" s="25"/>
      <c r="C46" s="25"/>
      <c r="D46" s="25"/>
      <c r="E46" s="25"/>
      <c r="F46" s="25"/>
      <c r="G46" s="25"/>
      <c r="H46" s="25"/>
      <c r="I46" s="26"/>
      <c r="J46" s="25"/>
      <c r="K46" s="25"/>
      <c r="L46" s="25"/>
      <c r="M46" s="26"/>
      <c r="N46" s="25"/>
    </row>
    <row r="47" spans="1:14" x14ac:dyDescent="0.25">
      <c r="A47" s="24"/>
      <c r="B47" s="25"/>
      <c r="C47" s="25"/>
      <c r="D47" s="25"/>
      <c r="E47" s="25"/>
      <c r="F47" s="25"/>
      <c r="G47" s="25"/>
      <c r="H47" s="25"/>
      <c r="I47" s="26"/>
      <c r="J47" s="25"/>
      <c r="K47" s="25"/>
      <c r="L47" s="25"/>
      <c r="M47" s="26"/>
      <c r="N47" s="25"/>
    </row>
    <row r="48" spans="1:14" x14ac:dyDescent="0.25">
      <c r="A48" s="24"/>
      <c r="B48" s="25"/>
      <c r="C48" s="25"/>
      <c r="D48" s="25"/>
      <c r="E48" s="25"/>
      <c r="F48" s="25"/>
      <c r="G48" s="25"/>
      <c r="H48" s="25"/>
      <c r="I48" s="26"/>
      <c r="J48" s="25"/>
      <c r="K48" s="25"/>
      <c r="L48" s="25"/>
      <c r="M48" s="26"/>
      <c r="N48" s="25"/>
    </row>
    <row r="49" spans="1:14" x14ac:dyDescent="0.25">
      <c r="A49" s="24"/>
      <c r="B49" s="25"/>
      <c r="C49" s="25"/>
      <c r="D49" s="25"/>
      <c r="E49" s="25"/>
      <c r="F49" s="25"/>
      <c r="G49" s="25"/>
      <c r="H49" s="25"/>
      <c r="I49" s="26"/>
      <c r="J49" s="25"/>
      <c r="K49" s="25"/>
      <c r="L49" s="25"/>
      <c r="M49" s="26"/>
      <c r="N49" s="25"/>
    </row>
    <row r="50" spans="1:14" x14ac:dyDescent="0.25">
      <c r="A50" s="24"/>
      <c r="B50" s="25"/>
      <c r="C50" s="25"/>
      <c r="D50" s="25"/>
      <c r="E50" s="25"/>
      <c r="F50" s="25"/>
      <c r="G50" s="25"/>
      <c r="H50" s="25"/>
      <c r="I50" s="26"/>
      <c r="J50" s="25"/>
      <c r="K50" s="25"/>
      <c r="L50" s="25"/>
      <c r="M50" s="26"/>
      <c r="N50" s="25"/>
    </row>
    <row r="51" spans="1:14" x14ac:dyDescent="0.25">
      <c r="A51" s="24"/>
      <c r="B51" s="25"/>
      <c r="C51" s="25"/>
      <c r="D51" s="25"/>
      <c r="E51" s="25"/>
      <c r="F51" s="25"/>
      <c r="G51" s="25"/>
      <c r="H51" s="25"/>
      <c r="I51" s="26"/>
      <c r="J51" s="25"/>
      <c r="K51" s="25"/>
      <c r="L51" s="25"/>
      <c r="M51" s="26"/>
      <c r="N51" s="25"/>
    </row>
    <row r="52" spans="1:14" x14ac:dyDescent="0.25">
      <c r="A52" s="24"/>
      <c r="B52" s="25"/>
      <c r="C52" s="25"/>
      <c r="D52" s="25"/>
      <c r="E52" s="25"/>
      <c r="F52" s="25"/>
      <c r="G52" s="25"/>
      <c r="H52" s="25"/>
      <c r="I52" s="26"/>
      <c r="J52" s="25"/>
      <c r="K52" s="25"/>
      <c r="L52" s="25"/>
      <c r="M52" s="26"/>
      <c r="N52" s="25"/>
    </row>
    <row r="53" spans="1:14" x14ac:dyDescent="0.25">
      <c r="A53" s="24"/>
      <c r="B53" s="25"/>
      <c r="C53" s="25"/>
      <c r="D53" s="25"/>
      <c r="E53" s="25"/>
      <c r="F53" s="25"/>
      <c r="G53" s="25"/>
      <c r="H53" s="25"/>
      <c r="I53" s="26"/>
      <c r="J53" s="25"/>
      <c r="K53" s="25"/>
      <c r="L53" s="25"/>
      <c r="M53" s="26"/>
      <c r="N53" s="25"/>
    </row>
    <row r="54" spans="1:14" x14ac:dyDescent="0.25">
      <c r="A54" s="24"/>
      <c r="B54" s="25"/>
      <c r="C54" s="25"/>
      <c r="D54" s="25"/>
      <c r="E54" s="25"/>
      <c r="F54" s="25"/>
      <c r="G54" s="25"/>
      <c r="H54" s="25"/>
      <c r="I54" s="26"/>
      <c r="J54" s="25"/>
      <c r="K54" s="25"/>
      <c r="L54" s="25"/>
      <c r="M54" s="26"/>
      <c r="N54" s="25"/>
    </row>
    <row r="55" spans="1:14" x14ac:dyDescent="0.25">
      <c r="A55" s="24"/>
      <c r="B55" s="25"/>
      <c r="C55" s="25"/>
      <c r="D55" s="25"/>
      <c r="E55" s="25"/>
      <c r="F55" s="25"/>
      <c r="G55" s="25"/>
      <c r="H55" s="25"/>
      <c r="I55" s="26"/>
      <c r="J55" s="25"/>
      <c r="K55" s="25"/>
      <c r="L55" s="25"/>
      <c r="M55" s="26"/>
      <c r="N55" s="25"/>
    </row>
    <row r="56" spans="1:14" x14ac:dyDescent="0.25">
      <c r="A56" s="24"/>
      <c r="B56" s="25"/>
      <c r="C56" s="25"/>
      <c r="D56" s="25"/>
      <c r="E56" s="25"/>
      <c r="F56" s="25"/>
      <c r="G56" s="25"/>
      <c r="H56" s="25"/>
      <c r="I56" s="26"/>
      <c r="J56" s="25"/>
      <c r="K56" s="25"/>
      <c r="L56" s="25"/>
      <c r="M56" s="26"/>
      <c r="N56" s="25"/>
    </row>
    <row r="57" spans="1:14" x14ac:dyDescent="0.25">
      <c r="A57" s="24"/>
      <c r="B57" s="25"/>
      <c r="C57" s="25"/>
      <c r="D57" s="25"/>
      <c r="E57" s="25"/>
      <c r="F57" s="25"/>
      <c r="G57" s="25"/>
      <c r="H57" s="25"/>
      <c r="I57" s="26"/>
      <c r="J57" s="25"/>
      <c r="K57" s="25"/>
      <c r="L57" s="25"/>
      <c r="M57" s="26"/>
      <c r="N57" s="25"/>
    </row>
    <row r="58" spans="1:14" x14ac:dyDescent="0.25">
      <c r="A58" s="24"/>
      <c r="B58" s="25"/>
      <c r="C58" s="25"/>
      <c r="D58" s="25"/>
      <c r="E58" s="25"/>
      <c r="F58" s="25"/>
      <c r="G58" s="25"/>
      <c r="H58" s="25"/>
      <c r="I58" s="26"/>
      <c r="J58" s="25"/>
      <c r="K58" s="25"/>
      <c r="L58" s="25"/>
      <c r="M58" s="26"/>
      <c r="N58" s="25"/>
    </row>
    <row r="59" spans="1:14" x14ac:dyDescent="0.25">
      <c r="A59" s="24"/>
      <c r="B59" s="25"/>
      <c r="C59" s="25"/>
      <c r="D59" s="25"/>
      <c r="E59" s="25"/>
      <c r="F59" s="25"/>
      <c r="G59" s="25"/>
      <c r="H59" s="25"/>
      <c r="I59" s="26"/>
      <c r="J59" s="25"/>
      <c r="K59" s="25"/>
      <c r="L59" s="25"/>
      <c r="M59" s="26"/>
      <c r="N59" s="25"/>
    </row>
    <row r="60" spans="1:14" x14ac:dyDescent="0.25">
      <c r="A60" s="24"/>
      <c r="B60" s="25"/>
      <c r="C60" s="25"/>
      <c r="D60" s="25"/>
      <c r="E60" s="25"/>
      <c r="F60" s="25"/>
      <c r="G60" s="25"/>
      <c r="H60" s="25"/>
      <c r="I60" s="26"/>
      <c r="J60" s="25"/>
      <c r="K60" s="25"/>
      <c r="L60" s="25"/>
      <c r="M60" s="26"/>
      <c r="N60" s="25"/>
    </row>
    <row r="61" spans="1:14" x14ac:dyDescent="0.25">
      <c r="A61" s="24"/>
      <c r="B61" s="25"/>
      <c r="C61" s="25"/>
      <c r="D61" s="25"/>
      <c r="E61" s="25"/>
      <c r="F61" s="25"/>
      <c r="G61" s="25"/>
      <c r="H61" s="25"/>
      <c r="I61" s="26"/>
      <c r="J61" s="25"/>
      <c r="K61" s="25"/>
      <c r="L61" s="25"/>
      <c r="M61" s="26"/>
      <c r="N61" s="25"/>
    </row>
    <row r="62" spans="1:14" x14ac:dyDescent="0.25">
      <c r="A62" s="24"/>
      <c r="B62" s="25"/>
      <c r="C62" s="25"/>
      <c r="D62" s="25"/>
      <c r="E62" s="25"/>
      <c r="F62" s="25"/>
      <c r="G62" s="25"/>
      <c r="H62" s="25"/>
      <c r="I62" s="26"/>
      <c r="J62" s="25"/>
      <c r="K62" s="25"/>
      <c r="L62" s="25"/>
      <c r="M62" s="26"/>
      <c r="N62" s="25"/>
    </row>
    <row r="63" spans="1:14" x14ac:dyDescent="0.25">
      <c r="A63" s="24"/>
      <c r="B63" s="25"/>
      <c r="C63" s="25"/>
      <c r="D63" s="25"/>
      <c r="E63" s="25"/>
      <c r="F63" s="25"/>
      <c r="G63" s="25"/>
      <c r="H63" s="25"/>
      <c r="I63" s="26"/>
      <c r="J63" s="25"/>
      <c r="K63" s="25"/>
      <c r="L63" s="25"/>
      <c r="M63" s="26"/>
      <c r="N63" s="25"/>
    </row>
    <row r="64" spans="1:14" x14ac:dyDescent="0.25">
      <c r="A64" s="24"/>
      <c r="B64" s="25"/>
      <c r="C64" s="25"/>
      <c r="D64" s="25"/>
      <c r="E64" s="25"/>
      <c r="F64" s="25"/>
      <c r="G64" s="25"/>
      <c r="H64" s="25"/>
      <c r="I64" s="26"/>
      <c r="J64" s="25"/>
      <c r="K64" s="25"/>
      <c r="L64" s="25"/>
      <c r="M64" s="26"/>
      <c r="N64" s="25"/>
    </row>
    <row r="65" spans="1:14" x14ac:dyDescent="0.25">
      <c r="A65" s="24"/>
      <c r="B65" s="25"/>
      <c r="C65" s="25"/>
      <c r="D65" s="25"/>
      <c r="E65" s="25"/>
      <c r="F65" s="25"/>
      <c r="G65" s="25"/>
      <c r="H65" s="25"/>
      <c r="I65" s="26"/>
      <c r="J65" s="25"/>
      <c r="K65" s="25"/>
      <c r="L65" s="25"/>
      <c r="M65" s="26"/>
      <c r="N65" s="25"/>
    </row>
    <row r="66" spans="1:14" x14ac:dyDescent="0.25">
      <c r="A66" s="24"/>
      <c r="B66" s="25"/>
      <c r="C66" s="25"/>
      <c r="D66" s="25"/>
      <c r="E66" s="25"/>
      <c r="F66" s="25"/>
      <c r="G66" s="25"/>
      <c r="H66" s="25"/>
      <c r="I66" s="26"/>
      <c r="J66" s="25"/>
      <c r="K66" s="25"/>
      <c r="L66" s="25"/>
      <c r="M66" s="26"/>
      <c r="N66" s="25"/>
    </row>
    <row r="67" spans="1:14" x14ac:dyDescent="0.25">
      <c r="A67" s="24"/>
      <c r="B67" s="25"/>
      <c r="C67" s="25"/>
      <c r="D67" s="25"/>
      <c r="E67" s="25"/>
      <c r="F67" s="25"/>
      <c r="G67" s="25"/>
      <c r="H67" s="25"/>
      <c r="I67" s="26"/>
      <c r="J67" s="25"/>
      <c r="K67" s="25"/>
      <c r="L67" s="25"/>
      <c r="M67" s="26"/>
      <c r="N67" s="25"/>
    </row>
    <row r="68" spans="1:14" x14ac:dyDescent="0.25">
      <c r="A68" s="24"/>
      <c r="B68" s="25"/>
      <c r="C68" s="25"/>
      <c r="D68" s="25"/>
      <c r="E68" s="25"/>
      <c r="F68" s="25"/>
      <c r="G68" s="25"/>
      <c r="H68" s="25"/>
      <c r="I68" s="26"/>
      <c r="J68" s="25"/>
      <c r="K68" s="25"/>
      <c r="L68" s="25"/>
      <c r="M68" s="26"/>
      <c r="N68" s="25"/>
    </row>
    <row r="69" spans="1:14" x14ac:dyDescent="0.25">
      <c r="A69" s="24"/>
      <c r="B69" s="25"/>
      <c r="C69" s="25"/>
      <c r="D69" s="25"/>
      <c r="E69" s="25"/>
      <c r="F69" s="25"/>
      <c r="G69" s="25"/>
      <c r="H69" s="25"/>
      <c r="I69" s="26"/>
      <c r="J69" s="25"/>
      <c r="K69" s="25"/>
      <c r="L69" s="25"/>
      <c r="M69" s="26"/>
      <c r="N69" s="25"/>
    </row>
    <row r="70" spans="1:14" x14ac:dyDescent="0.25">
      <c r="A70" s="24"/>
      <c r="B70" s="25"/>
      <c r="C70" s="25"/>
      <c r="D70" s="25"/>
      <c r="E70" s="25"/>
      <c r="F70" s="25"/>
      <c r="G70" s="25"/>
      <c r="H70" s="25"/>
      <c r="I70" s="26"/>
      <c r="J70" s="25"/>
      <c r="K70" s="25"/>
      <c r="L70" s="25"/>
      <c r="M70" s="26"/>
      <c r="N70" s="25"/>
    </row>
    <row r="71" spans="1:14" x14ac:dyDescent="0.25">
      <c r="A71" s="24"/>
      <c r="B71" s="25"/>
      <c r="C71" s="25"/>
      <c r="D71" s="25"/>
      <c r="E71" s="25"/>
      <c r="F71" s="25"/>
      <c r="G71" s="25"/>
      <c r="H71" s="25"/>
      <c r="I71" s="26"/>
      <c r="J71" s="25"/>
      <c r="K71" s="25"/>
      <c r="L71" s="25"/>
      <c r="M71" s="26"/>
      <c r="N71" s="25"/>
    </row>
    <row r="72" spans="1:14" x14ac:dyDescent="0.25">
      <c r="A72" s="27"/>
      <c r="B72" s="25"/>
      <c r="C72" s="25"/>
      <c r="D72" s="25"/>
      <c r="E72" s="25"/>
      <c r="F72" s="25"/>
      <c r="G72" s="25"/>
      <c r="H72" s="25"/>
      <c r="I72" s="26"/>
      <c r="J72" s="25"/>
      <c r="K72" s="25"/>
      <c r="L72" s="25"/>
      <c r="M72" s="26"/>
      <c r="N72" s="25"/>
    </row>
    <row r="73" spans="1:14" x14ac:dyDescent="0.25">
      <c r="A73" s="28"/>
      <c r="B73" s="25"/>
      <c r="C73" s="25"/>
      <c r="D73" s="25"/>
      <c r="E73" s="25"/>
      <c r="F73" s="25"/>
      <c r="G73" s="25"/>
      <c r="H73" s="25"/>
      <c r="I73" s="26"/>
      <c r="J73" s="25"/>
      <c r="K73" s="25"/>
      <c r="L73" s="25"/>
      <c r="M73" s="26"/>
      <c r="N73" s="25"/>
    </row>
    <row r="74" spans="1:14" x14ac:dyDescent="0.25">
      <c r="A74" s="24"/>
      <c r="B74" s="25"/>
      <c r="C74" s="25"/>
      <c r="D74" s="25"/>
      <c r="E74" s="25"/>
      <c r="F74" s="25"/>
      <c r="G74" s="25"/>
      <c r="H74" s="25"/>
      <c r="I74" s="26"/>
      <c r="J74" s="25"/>
      <c r="K74" s="25"/>
      <c r="L74" s="25"/>
      <c r="M74" s="26"/>
      <c r="N74" s="25"/>
    </row>
    <row r="75" spans="1:14" x14ac:dyDescent="0.25">
      <c r="A75" s="24"/>
      <c r="B75" s="25"/>
      <c r="C75" s="25"/>
      <c r="D75" s="25"/>
      <c r="E75" s="25"/>
      <c r="F75" s="25"/>
      <c r="G75" s="25"/>
      <c r="H75" s="25"/>
      <c r="I75" s="26"/>
      <c r="J75" s="25"/>
      <c r="K75" s="25"/>
      <c r="L75" s="25"/>
      <c r="M75" s="26"/>
      <c r="N75" s="25"/>
    </row>
    <row r="76" spans="1:14" x14ac:dyDescent="0.25">
      <c r="A76" s="24"/>
      <c r="B76" s="25"/>
      <c r="C76" s="25"/>
      <c r="D76" s="25"/>
      <c r="E76" s="25"/>
      <c r="F76" s="25"/>
      <c r="G76" s="25"/>
      <c r="H76" s="25"/>
      <c r="I76" s="26"/>
      <c r="J76" s="25"/>
      <c r="K76" s="25"/>
      <c r="L76" s="25"/>
      <c r="M76" s="26"/>
      <c r="N76" s="25"/>
    </row>
    <row r="77" spans="1:14" x14ac:dyDescent="0.25">
      <c r="A77" s="24"/>
      <c r="B77" s="25"/>
      <c r="C77" s="25"/>
      <c r="D77" s="25"/>
      <c r="E77" s="25"/>
      <c r="F77" s="25"/>
      <c r="G77" s="25"/>
      <c r="H77" s="25"/>
      <c r="I77" s="26"/>
      <c r="J77" s="25"/>
      <c r="K77" s="25"/>
      <c r="L77" s="25"/>
      <c r="M77" s="26"/>
      <c r="N77" s="25"/>
    </row>
    <row r="78" spans="1:14" x14ac:dyDescent="0.25">
      <c r="A78" s="24"/>
      <c r="B78" s="25"/>
      <c r="C78" s="25"/>
      <c r="D78" s="25"/>
      <c r="E78" s="25"/>
      <c r="F78" s="25"/>
      <c r="G78" s="25"/>
      <c r="H78" s="25"/>
      <c r="I78" s="26"/>
      <c r="J78" s="25"/>
      <c r="K78" s="25"/>
      <c r="L78" s="25"/>
      <c r="M78" s="26"/>
      <c r="N78" s="25"/>
    </row>
    <row r="79" spans="1:14" x14ac:dyDescent="0.25">
      <c r="A79" s="24"/>
      <c r="B79" s="25"/>
      <c r="C79" s="25"/>
      <c r="D79" s="25"/>
      <c r="E79" s="25"/>
      <c r="F79" s="25"/>
      <c r="G79" s="25"/>
      <c r="H79" s="25"/>
      <c r="I79" s="26"/>
      <c r="J79" s="25"/>
      <c r="K79" s="25"/>
      <c r="L79" s="25"/>
      <c r="M79" s="26"/>
      <c r="N79" s="25"/>
    </row>
    <row r="80" spans="1:14" x14ac:dyDescent="0.25">
      <c r="A80" s="24"/>
      <c r="B80" s="25"/>
      <c r="C80" s="25"/>
      <c r="D80" s="25"/>
      <c r="E80" s="25"/>
      <c r="F80" s="25"/>
      <c r="G80" s="25"/>
      <c r="H80" s="25"/>
      <c r="I80" s="26"/>
      <c r="J80" s="25"/>
      <c r="K80" s="25"/>
      <c r="L80" s="25"/>
      <c r="M80" s="26"/>
      <c r="N80" s="25"/>
    </row>
  </sheetData>
  <sheetProtection algorithmName="SHA-512" hashValue="x1Tvjt6chbpkgSCm4xkQokjF13VFe7buBlhFPqaDfcAvb2jPVnl7/+FwByW8n40a969h6bX1uNZ+mJI6lH3hDw==" saltValue="2ykdSIfyTpZmevyPz3d32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</vt:lpstr>
      <vt:lpstr>ВЛ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Ерлан Тобагабылов</dc:creator>
  <cp:lastModifiedBy>Александр Жданкин</cp:lastModifiedBy>
  <dcterms:created xsi:type="dcterms:W3CDTF">2020-11-18T09:28:31Z</dcterms:created>
  <dcterms:modified xsi:type="dcterms:W3CDTF">2026-04-24T11:01:43Z</dcterms:modified>
</cp:coreProperties>
</file>