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Tsy\Documents\Отчет за 1 полугодие 2023 года\Информация к отчету ПЭС за 1 полугодие 2023г\"/>
    </mc:Choice>
  </mc:AlternateContent>
  <bookViews>
    <workbookView xWindow="-360" yWindow="-75" windowWidth="15375" windowHeight="1209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AC21" i="2" l="1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I20" i="2" l="1"/>
  <c r="AC20" i="2" s="1"/>
  <c r="I21" i="2"/>
  <c r="M21" i="2" s="1"/>
  <c r="I22" i="2"/>
  <c r="I23" i="2"/>
  <c r="I25" i="2"/>
  <c r="I26" i="2"/>
  <c r="K26" i="2" s="1"/>
  <c r="I27" i="2"/>
  <c r="I28" i="2"/>
  <c r="I29" i="2"/>
  <c r="I30" i="2"/>
  <c r="I31" i="2"/>
  <c r="I33" i="2"/>
  <c r="I34" i="2"/>
  <c r="I36" i="2"/>
  <c r="I37" i="2"/>
  <c r="I35" i="2"/>
  <c r="H19" i="2"/>
  <c r="M37" i="2" l="1"/>
  <c r="J37" i="2"/>
  <c r="I32" i="2"/>
  <c r="I24" i="2"/>
  <c r="M23" i="2" l="1"/>
  <c r="M24" i="2"/>
  <c r="K20" i="2" l="1"/>
  <c r="M20" i="2"/>
  <c r="J31" i="2"/>
  <c r="M31" i="2"/>
  <c r="J35" i="2"/>
  <c r="M35" i="2"/>
  <c r="K27" i="2"/>
  <c r="M27" i="2"/>
  <c r="K34" i="2"/>
  <c r="M34" i="2"/>
  <c r="M26" i="2"/>
  <c r="K25" i="2"/>
  <c r="M25" i="2"/>
  <c r="J32" i="2"/>
  <c r="M32" i="2"/>
  <c r="K30" i="2"/>
  <c r="M30" i="2"/>
  <c r="J24" i="2"/>
  <c r="K33" i="2"/>
  <c r="M33" i="2"/>
  <c r="K29" i="2"/>
  <c r="M29" i="2"/>
  <c r="K36" i="2"/>
  <c r="M36" i="2"/>
  <c r="K28" i="2"/>
  <c r="M28" i="2"/>
  <c r="K23" i="2" l="1"/>
  <c r="K21" i="2"/>
  <c r="K19" i="2" s="1"/>
  <c r="P19" i="2"/>
  <c r="O19" i="2"/>
  <c r="M19" i="2" l="1"/>
  <c r="G19" i="2" l="1"/>
  <c r="AB21" i="2" s="1"/>
  <c r="AB22" i="2" s="1"/>
  <c r="J22" i="2"/>
  <c r="J19" i="2" s="1"/>
  <c r="I19" i="2"/>
  <c r="AC19" i="2" s="1"/>
  <c r="M22" i="2" l="1"/>
  <c r="N19" i="2" s="1"/>
</calcChain>
</file>

<file path=xl/sharedStrings.xml><?xml version="1.0" encoding="utf-8"?>
<sst xmlns="http://schemas.openxmlformats.org/spreadsheetml/2006/main" count="150" uniqueCount="83">
  <si>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</si>
  <si>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</si>
  <si>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</si>
  <si>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</si>
  <si>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</si>
  <si>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</si>
  <si>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 xml:space="preserve">об исполнении инвестиционной программы на 2023 год  по итогам  I полугодия 2023 года       </t>
  </si>
  <si>
    <t>наименование субъекта естественной монополии, вид деятельности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</si>
  <si>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</si>
  <si>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</si>
  <si>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</si>
  <si>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</si>
  <si>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</si>
  <si>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</si>
  <si>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</si>
  <si>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</si>
  <si>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</si>
  <si>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</si>
  <si>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</si>
  <si>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</si>
  <si>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</si>
  <si>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План, тыс. тенге без НДС</t>
  </si>
  <si>
    <t>Факт, тыс. тенге без НДС</t>
  </si>
  <si>
    <t>отклонение, тыс. тенге без НДС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</si>
  <si>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</si>
  <si>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</si>
  <si>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</si>
  <si>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</si>
  <si>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</si>
  <si>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</si>
  <si>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</si>
  <si>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</si>
  <si>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план</t>
  </si>
  <si>
    <t>факт</t>
  </si>
  <si>
    <t>Амортизация, тыс. тенге без НДС</t>
  </si>
  <si>
    <t>Прибыль, тыс. тенге без НДС</t>
  </si>
  <si>
    <t>факт прошлого года</t>
  </si>
  <si>
    <t>факт текущего года</t>
  </si>
  <si>
    <t>Всего по услуге</t>
  </si>
  <si>
    <t>Услуга по передаче электрической энергии</t>
  </si>
  <si>
    <t>-</t>
  </si>
  <si>
    <t>Повышение качества и надежности предоставляемых услуг будет оцениваться после реализации мероприятия</t>
  </si>
  <si>
    <t>2</t>
  </si>
  <si>
    <t>3</t>
  </si>
  <si>
    <t>4</t>
  </si>
  <si>
    <t>Предприятие электрических сетей  ТОО "Kazakhmys Distribution (Казахмыс Дистрибьюшн)", услуги по передаче электрической энергии</t>
  </si>
  <si>
    <t>проект</t>
  </si>
  <si>
    <t>Капитальный ремонт двухцепной ВЛ-35 кВ "9Ц" и "10Ц" с расщепленными фазами ЖТЭЦ-ЖМЗ .Замена опоры №20.</t>
  </si>
  <si>
    <t>Капитальный ремонт трансформатора ТДТН 40500кВА ГПП-110/35/6 шх.61</t>
  </si>
  <si>
    <t xml:space="preserve"> Проектирование: Замена  кабеля в городе Жезказган</t>
  </si>
  <si>
    <t xml:space="preserve">Замена маслянных выключателей на ВЫКЛЮЧАТЕЛЬ ЭЛЕГАЗОВЫЙ КОЛОНКОВЫЙ 110КВ  GL312 F1/4031P на ГПП-110/35/6кВ №57 </t>
  </si>
  <si>
    <t>АСКУЭ бытовой сектор г.Жезказган. Замена приборов учета</t>
  </si>
  <si>
    <t>Приобретение трансформатора 400кВА   ТП-6/0,4кВ  ТП-12А</t>
  </si>
  <si>
    <t>Капитальный ремонт ВЛ по  городу Сатпаев, ул.Улытауская</t>
  </si>
  <si>
    <t>РЕКЛОУЗЕР TER_REC35_SMART1_SUB7 ИСП. 1</t>
  </si>
  <si>
    <t>Замена трансформатора 400кВА  п/ст ТП-6/0,4кВ ТП -1-2мкр</t>
  </si>
  <si>
    <t>Замена трансформатора 400кВА   ТП-6/0,4кВ ТП -13-2мкр</t>
  </si>
  <si>
    <t>Замена трансформатора 400кВА   ТП-6/0,4кВ ТП -14-2мкр</t>
  </si>
  <si>
    <t>Приобретение вакуумных выключателей 6кВ  630 А , ЦРП-4,7,9 город Жезказган</t>
  </si>
  <si>
    <t>Замена УСТРОЙСТВА РАСПРЕДЕЛИТЕЛЬНОго 6 КВ НА КАМЕРАХ КСО 1250 А, ЦРП-12</t>
  </si>
  <si>
    <t>ШКАФ УПРАВЛЕНИЯ ОПЕРАТИВНЫМ ТОКОМ ШУОТ 380/220- 40/100А/Ч, с АВР</t>
  </si>
  <si>
    <t>Приобретение Аппарата для измерения напряжения пробоя трансформаторного масла (СКАТ-М100В)</t>
  </si>
  <si>
    <t>АЛКОТЕСТЕР С ЗАР УСТР. Д/И 0-5 ПРОМИЛЛЕ, 1500 ЗАПИСЕЙ</t>
  </si>
  <si>
    <t>Капитальный ремонт ВЛ по  городу Жезказган</t>
  </si>
  <si>
    <t xml:space="preserve">Оснащение GPS модулями автотранспорта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</si>
  <si>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</si>
  <si>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</si>
  <si>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</si>
  <si>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</si>
  <si>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</si>
  <si>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</si>
  <si>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</si>
  <si>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</si>
  <si>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</si>
  <si>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</si>
  <si>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</si>
  <si>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</si>
  <si>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</si>
  <si>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</si>
  <si>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шт</t>
  </si>
  <si>
    <t>м</t>
  </si>
  <si>
    <t>к-т</t>
  </si>
  <si>
    <t>Проводятся тендерные процедуры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</si>
</sst>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0.0"/>
    <numFmt numFmtId="166" formatCode="_-* #,##0.00000\ _₽_-;\-* #,##0.000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2"/>
      <color theme="9" tint="0.39997558519241921"/>
      <name val="Times New Roman"/>
      <family val="1"/>
      <charset val="204"/>
    </font>
    <font>
      <sz val="12"/>
      <color theme="9" tint="0.3999755851924192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7" xfId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3" fontId="2" fillId="0" borderId="17" xfId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horizontal="center" vertical="center" wrapText="1"/>
    </xf>
    <xf numFmtId="43" fontId="12" fillId="2" borderId="17" xfId="1" applyFont="1" applyFill="1" applyBorder="1" applyAlignment="1">
      <alignment horizontal="center" vertical="center"/>
    </xf>
    <xf numFmtId="43" fontId="13" fillId="0" borderId="17" xfId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3" fontId="3" fillId="0" borderId="17" xfId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43" fontId="13" fillId="0" borderId="17" xfId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2" borderId="0" xfId="0" applyFont="1" applyFill="1"/>
    <xf numFmtId="43" fontId="2" fillId="2" borderId="0" xfId="1" applyFont="1" applyFill="1"/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166" fontId="14" fillId="0" borderId="17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43" fontId="2" fillId="2" borderId="17" xfId="1" applyFont="1" applyFill="1" applyBorder="1" applyAlignment="1">
      <alignment horizontal="center" vertical="center" wrapText="1"/>
    </xf>
    <xf numFmtId="43" fontId="11" fillId="2" borderId="17" xfId="1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vertical="center" wrapText="1"/>
    </xf>
    <xf numFmtId="43" fontId="3" fillId="2" borderId="17" xfId="1" applyFont="1" applyFill="1" applyBorder="1" applyAlignment="1">
      <alignment horizontal="center" vertical="center" wrapText="1"/>
    </xf>
    <xf numFmtId="43" fontId="14" fillId="2" borderId="17" xfId="1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1"/>
  <sheetViews>
    <sheetView tabSelected="1" topLeftCell="H22" zoomScaleNormal="100" workbookViewId="0">
      <selection activeCell="L25" sqref="L25:L26"/>
    </sheetView>
  </sheetViews>
  <sheetFormatPr defaultRowHeight="15.75" x14ac:dyDescent="0.25"/>
  <cols>
    <col min="1" max="1" width="7.42578125" style="1" customWidth="1"/>
    <col min="2" max="2" width="15.5703125" style="1" customWidth="1"/>
    <col min="3" max="3" width="42.140625" style="1" customWidth="1"/>
    <col min="4" max="4" width="9.28515625" style="1" bestFit="1" customWidth="1"/>
    <col min="5" max="5" width="7.140625" style="1" customWidth="1"/>
    <col min="6" max="6" width="8.28515625" style="1" customWidth="1"/>
    <col min="7" max="7" width="17" style="1" customWidth="1"/>
    <col min="8" max="8" width="11.42578125" style="1" customWidth="1"/>
    <col min="9" max="9" width="15.5703125" style="1" customWidth="1"/>
    <col min="10" max="10" width="17.7109375" style="1" customWidth="1"/>
    <col min="11" max="11" width="15.28515625" style="1" customWidth="1"/>
    <col min="12" max="12" width="19.42578125" style="1" customWidth="1"/>
    <col min="13" max="13" width="15.85546875" style="1" customWidth="1"/>
    <col min="14" max="14" width="26.7109375" style="1" customWidth="1"/>
    <col min="15" max="20" width="9.140625" style="1" customWidth="1"/>
    <col min="21" max="24" width="7.7109375" style="1" customWidth="1"/>
    <col min="25" max="25" width="21.85546875" style="1" customWidth="1"/>
    <col min="26" max="26" width="25.42578125" style="1" customWidth="1"/>
    <col min="27" max="27" width="25.42578125" style="42" customWidth="1"/>
    <col min="28" max="28" width="22.85546875" style="56" customWidth="1"/>
    <col min="29" max="29" width="22.85546875" style="57" customWidth="1"/>
    <col min="30" max="30" width="13.140625" style="57" customWidth="1"/>
    <col min="31" max="31" width="11.140625" style="56" bestFit="1" customWidth="1"/>
    <col min="32" max="32" width="9.140625" style="1"/>
    <col min="33" max="33" width="11.7109375" style="1" bestFit="1" customWidth="1"/>
    <col min="34" max="16384" width="9.140625" style="1"/>
  </cols>
  <sheetData>
    <row r="1" spans="1:30" x14ac:dyDescent="0.25">
      <c r="Y1" s="2"/>
      <c r="Z1" s="3" t="s">
        <v>0</v>
      </c>
      <c r="AA1" s="43"/>
      <c r="AC1" s="56"/>
      <c r="AD1" s="56"/>
    </row>
    <row r="2" spans="1:30" x14ac:dyDescent="0.25">
      <c r="K2" s="4"/>
      <c r="M2" s="4"/>
      <c r="Z2" s="5" t="s">
        <v>1</v>
      </c>
      <c r="AA2" s="44"/>
      <c r="AC2" s="56"/>
      <c r="AD2" s="56"/>
    </row>
    <row r="3" spans="1:30" x14ac:dyDescent="0.25">
      <c r="Z3" s="6" t="s">
        <v>2</v>
      </c>
      <c r="AA3" s="45"/>
      <c r="AC3" s="56"/>
      <c r="AD3" s="56"/>
    </row>
    <row r="4" spans="1:30" x14ac:dyDescent="0.25">
      <c r="C4" s="4"/>
      <c r="Z4" s="3" t="s">
        <v>3</v>
      </c>
      <c r="AA4" s="43"/>
      <c r="AC4" s="56"/>
      <c r="AD4" s="56"/>
    </row>
    <row r="6" spans="1:30" x14ac:dyDescent="0.25">
      <c r="Z6" s="3" t="s">
        <v>4</v>
      </c>
      <c r="AA6" s="43"/>
      <c r="AC6" s="56"/>
      <c r="AD6" s="56"/>
    </row>
    <row r="7" spans="1:30" x14ac:dyDescent="0.25">
      <c r="Z7" s="3"/>
      <c r="AA7" s="43"/>
      <c r="AC7" s="56"/>
      <c r="AD7" s="56"/>
    </row>
    <row r="8" spans="1:30" x14ac:dyDescent="0.25">
      <c r="K8" s="84" t="s">
        <v>5</v>
      </c>
      <c r="L8" s="84"/>
      <c r="M8" s="84"/>
      <c r="Z8" s="3"/>
      <c r="AA8" s="43"/>
      <c r="AC8" s="56"/>
      <c r="AD8" s="56"/>
    </row>
    <row r="9" spans="1:30" x14ac:dyDescent="0.25">
      <c r="A9" s="84" t="s">
        <v>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48"/>
      <c r="AC9" s="56"/>
      <c r="AD9" s="56"/>
    </row>
    <row r="10" spans="1:30" x14ac:dyDescent="0.25">
      <c r="A10" s="85" t="s">
        <v>45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49"/>
      <c r="AC10" s="56"/>
      <c r="AD10" s="56"/>
    </row>
    <row r="11" spans="1:30" x14ac:dyDescent="0.25">
      <c r="A11" s="84" t="s">
        <v>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48"/>
      <c r="AC11" s="56"/>
      <c r="AD11" s="56"/>
    </row>
    <row r="12" spans="1:30" x14ac:dyDescent="0.25">
      <c r="Z12" s="3"/>
      <c r="AA12" s="43"/>
      <c r="AC12" s="56"/>
      <c r="AD12" s="56"/>
    </row>
    <row r="13" spans="1:30" ht="16.5" thickBot="1" x14ac:dyDescent="0.3">
      <c r="I13" s="9"/>
      <c r="J13" s="10"/>
      <c r="K13" s="11"/>
      <c r="AC13" s="56"/>
      <c r="AD13" s="56"/>
    </row>
    <row r="14" spans="1:30" ht="48.75" customHeight="1" thickBot="1" x14ac:dyDescent="0.3">
      <c r="A14" s="73" t="s">
        <v>8</v>
      </c>
      <c r="B14" s="87" t="s">
        <v>9</v>
      </c>
      <c r="C14" s="88"/>
      <c r="D14" s="88"/>
      <c r="E14" s="88"/>
      <c r="F14" s="88"/>
      <c r="G14" s="89"/>
      <c r="H14" s="77" t="s">
        <v>10</v>
      </c>
      <c r="I14" s="88" t="s">
        <v>11</v>
      </c>
      <c r="J14" s="88"/>
      <c r="K14" s="88"/>
      <c r="L14" s="89"/>
      <c r="M14" s="87" t="s">
        <v>12</v>
      </c>
      <c r="N14" s="88"/>
      <c r="O14" s="88"/>
      <c r="P14" s="89"/>
      <c r="Q14" s="87" t="s">
        <v>13</v>
      </c>
      <c r="R14" s="88"/>
      <c r="S14" s="88"/>
      <c r="T14" s="88"/>
      <c r="U14" s="88"/>
      <c r="V14" s="88"/>
      <c r="W14" s="88"/>
      <c r="X14" s="89"/>
      <c r="Y14" s="77" t="s">
        <v>14</v>
      </c>
      <c r="Z14" s="77" t="s">
        <v>15</v>
      </c>
      <c r="AA14" s="63"/>
      <c r="AC14" s="56"/>
      <c r="AD14" s="56"/>
    </row>
    <row r="15" spans="1:30" ht="60" customHeight="1" thickBot="1" x14ac:dyDescent="0.3">
      <c r="A15" s="86"/>
      <c r="B15" s="77" t="s">
        <v>16</v>
      </c>
      <c r="C15" s="77" t="s">
        <v>17</v>
      </c>
      <c r="D15" s="77" t="s">
        <v>18</v>
      </c>
      <c r="E15" s="87" t="s">
        <v>19</v>
      </c>
      <c r="F15" s="89"/>
      <c r="G15" s="77" t="s">
        <v>20</v>
      </c>
      <c r="H15" s="82"/>
      <c r="I15" s="74" t="s">
        <v>21</v>
      </c>
      <c r="J15" s="77" t="s">
        <v>22</v>
      </c>
      <c r="K15" s="77" t="s">
        <v>23</v>
      </c>
      <c r="L15" s="77" t="s">
        <v>24</v>
      </c>
      <c r="M15" s="73" t="s">
        <v>25</v>
      </c>
      <c r="N15" s="74"/>
      <c r="O15" s="77" t="s">
        <v>26</v>
      </c>
      <c r="P15" s="77" t="s">
        <v>27</v>
      </c>
      <c r="Q15" s="73" t="s">
        <v>28</v>
      </c>
      <c r="R15" s="74"/>
      <c r="S15" s="73" t="s">
        <v>29</v>
      </c>
      <c r="T15" s="74"/>
      <c r="U15" s="73" t="s">
        <v>30</v>
      </c>
      <c r="V15" s="74"/>
      <c r="W15" s="73" t="s">
        <v>31</v>
      </c>
      <c r="X15" s="74"/>
      <c r="Y15" s="82"/>
      <c r="Z15" s="82"/>
      <c r="AA15" s="63"/>
      <c r="AC15" s="56"/>
      <c r="AD15" s="56"/>
    </row>
    <row r="16" spans="1:30" ht="89.25" customHeight="1" thickBot="1" x14ac:dyDescent="0.3">
      <c r="A16" s="86"/>
      <c r="B16" s="82"/>
      <c r="C16" s="82"/>
      <c r="D16" s="82"/>
      <c r="E16" s="77" t="s">
        <v>32</v>
      </c>
      <c r="F16" s="77" t="s">
        <v>33</v>
      </c>
      <c r="G16" s="82"/>
      <c r="H16" s="82"/>
      <c r="I16" s="83"/>
      <c r="J16" s="82"/>
      <c r="K16" s="82"/>
      <c r="L16" s="82"/>
      <c r="M16" s="75"/>
      <c r="N16" s="76"/>
      <c r="O16" s="82"/>
      <c r="P16" s="82"/>
      <c r="Q16" s="75"/>
      <c r="R16" s="76"/>
      <c r="S16" s="75"/>
      <c r="T16" s="76"/>
      <c r="U16" s="75"/>
      <c r="V16" s="76"/>
      <c r="W16" s="75"/>
      <c r="X16" s="76"/>
      <c r="Y16" s="82"/>
      <c r="Z16" s="82"/>
      <c r="AA16" s="63"/>
      <c r="AC16" s="56"/>
      <c r="AD16" s="56"/>
    </row>
    <row r="17" spans="1:31" ht="63.75" thickBot="1" x14ac:dyDescent="0.3">
      <c r="A17" s="75"/>
      <c r="B17" s="78"/>
      <c r="C17" s="78"/>
      <c r="D17" s="78"/>
      <c r="E17" s="78"/>
      <c r="F17" s="78"/>
      <c r="G17" s="78"/>
      <c r="H17" s="78"/>
      <c r="I17" s="76"/>
      <c r="J17" s="78"/>
      <c r="K17" s="78"/>
      <c r="L17" s="78"/>
      <c r="M17" s="23" t="s">
        <v>34</v>
      </c>
      <c r="N17" s="23" t="s">
        <v>35</v>
      </c>
      <c r="O17" s="78"/>
      <c r="P17" s="78"/>
      <c r="Q17" s="23" t="s">
        <v>36</v>
      </c>
      <c r="R17" s="24" t="s">
        <v>37</v>
      </c>
      <c r="S17" s="24" t="s">
        <v>36</v>
      </c>
      <c r="T17" s="24" t="s">
        <v>37</v>
      </c>
      <c r="U17" s="24" t="s">
        <v>32</v>
      </c>
      <c r="V17" s="24" t="s">
        <v>33</v>
      </c>
      <c r="W17" s="24" t="s">
        <v>36</v>
      </c>
      <c r="X17" s="24" t="s">
        <v>37</v>
      </c>
      <c r="Y17" s="78"/>
      <c r="Z17" s="78"/>
      <c r="AA17" s="63"/>
    </row>
    <row r="18" spans="1:31" ht="16.5" thickBot="1" x14ac:dyDescent="0.3">
      <c r="A18" s="21">
        <v>1</v>
      </c>
      <c r="B18" s="7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7">
        <v>8</v>
      </c>
      <c r="I18" s="22">
        <v>9</v>
      </c>
      <c r="J18" s="22">
        <v>10</v>
      </c>
      <c r="K18" s="22">
        <v>11</v>
      </c>
      <c r="L18" s="22">
        <v>12</v>
      </c>
      <c r="M18" s="7">
        <v>13</v>
      </c>
      <c r="N18" s="22">
        <v>14</v>
      </c>
      <c r="O18" s="22">
        <v>15</v>
      </c>
      <c r="P18" s="22">
        <v>16</v>
      </c>
      <c r="Q18" s="7">
        <v>17</v>
      </c>
      <c r="R18" s="22">
        <v>18</v>
      </c>
      <c r="S18" s="22">
        <v>19</v>
      </c>
      <c r="T18" s="22">
        <v>20</v>
      </c>
      <c r="U18" s="22">
        <v>21</v>
      </c>
      <c r="V18" s="22">
        <v>22</v>
      </c>
      <c r="W18" s="22">
        <v>23</v>
      </c>
      <c r="X18" s="22">
        <v>24</v>
      </c>
      <c r="Y18" s="7">
        <v>25</v>
      </c>
      <c r="Z18" s="7">
        <v>26</v>
      </c>
      <c r="AA18" s="63"/>
    </row>
    <row r="19" spans="1:31" s="8" customFormat="1" x14ac:dyDescent="0.25">
      <c r="A19" s="30"/>
      <c r="B19" s="12"/>
      <c r="C19" s="14" t="s">
        <v>38</v>
      </c>
      <c r="D19" s="13"/>
      <c r="E19" s="13"/>
      <c r="F19" s="13"/>
      <c r="G19" s="47">
        <f t="shared" ref="G19:H19" si="0">SUM(G20:G37)</f>
        <v>509647.83625000005</v>
      </c>
      <c r="H19" s="47">
        <f t="shared" si="0"/>
        <v>0</v>
      </c>
      <c r="I19" s="17">
        <f>SUM(I20:I37)</f>
        <v>509647.83625000005</v>
      </c>
      <c r="J19" s="17">
        <f>SUM(J20:J37)</f>
        <v>155067.10089285712</v>
      </c>
      <c r="K19" s="17">
        <f t="shared" ref="K19" si="1">SUM(K20:K37)</f>
        <v>354580.73535714281</v>
      </c>
      <c r="L19" s="15"/>
      <c r="M19" s="18">
        <f>K19</f>
        <v>354580.73535714281</v>
      </c>
      <c r="N19" s="19">
        <f>SUM(N20:N23)</f>
        <v>0</v>
      </c>
      <c r="O19" s="19">
        <f>SUM(O20:O23)</f>
        <v>0</v>
      </c>
      <c r="P19" s="19">
        <f>SUM(P20:P23)</f>
        <v>0</v>
      </c>
      <c r="Q19" s="20"/>
      <c r="R19" s="13"/>
      <c r="S19" s="13"/>
      <c r="T19" s="13"/>
      <c r="U19" s="13"/>
      <c r="V19" s="13"/>
      <c r="W19" s="13"/>
      <c r="X19" s="15"/>
      <c r="Y19" s="16"/>
      <c r="Z19" s="16"/>
      <c r="AA19" s="64"/>
      <c r="AB19" s="59"/>
      <c r="AC19" s="58">
        <f>J19/I19*100</f>
        <v>30.4263237991638</v>
      </c>
      <c r="AD19" s="58"/>
      <c r="AE19" s="59"/>
    </row>
    <row r="20" spans="1:31" s="8" customFormat="1" ht="94.5" x14ac:dyDescent="0.25">
      <c r="A20" s="33">
        <v>1</v>
      </c>
      <c r="B20" s="79" t="s">
        <v>39</v>
      </c>
      <c r="C20" s="65" t="s">
        <v>47</v>
      </c>
      <c r="D20" s="66" t="s">
        <v>46</v>
      </c>
      <c r="E20" s="66">
        <v>1</v>
      </c>
      <c r="F20" s="67">
        <v>0</v>
      </c>
      <c r="G20" s="68">
        <v>94587.04</v>
      </c>
      <c r="H20" s="66"/>
      <c r="I20" s="67">
        <f>G20</f>
        <v>94587.04</v>
      </c>
      <c r="J20" s="67">
        <v>0</v>
      </c>
      <c r="K20" s="67">
        <f>I20</f>
        <v>94587.04</v>
      </c>
      <c r="L20" s="69" t="s">
        <v>82</v>
      </c>
      <c r="M20" s="70">
        <f t="shared" ref="M20:M37" si="2">I20</f>
        <v>94587.04</v>
      </c>
      <c r="N20" s="71"/>
      <c r="O20" s="32">
        <v>0</v>
      </c>
      <c r="P20" s="32">
        <v>0</v>
      </c>
      <c r="Q20" s="31" t="s">
        <v>40</v>
      </c>
      <c r="R20" s="31" t="s">
        <v>40</v>
      </c>
      <c r="S20" s="31"/>
      <c r="T20" s="31" t="s">
        <v>40</v>
      </c>
      <c r="U20" s="31" t="s">
        <v>40</v>
      </c>
      <c r="V20" s="31" t="s">
        <v>40</v>
      </c>
      <c r="W20" s="31" t="s">
        <v>40</v>
      </c>
      <c r="X20" s="31" t="s">
        <v>40</v>
      </c>
      <c r="Y20" s="69" t="s">
        <v>82</v>
      </c>
      <c r="Z20" s="31" t="s">
        <v>41</v>
      </c>
      <c r="AA20" s="64">
        <v>1.1200000000000001</v>
      </c>
      <c r="AB20" s="60">
        <v>527633.97</v>
      </c>
      <c r="AC20" s="58">
        <f>J20/I20*100</f>
        <v>0</v>
      </c>
      <c r="AD20" s="61"/>
      <c r="AE20" s="59"/>
    </row>
    <row r="21" spans="1:31" s="8" customFormat="1" ht="94.5" x14ac:dyDescent="0.25">
      <c r="A21" s="33" t="s">
        <v>42</v>
      </c>
      <c r="B21" s="80"/>
      <c r="C21" s="25" t="s">
        <v>48</v>
      </c>
      <c r="D21" s="31" t="s">
        <v>79</v>
      </c>
      <c r="E21" s="31">
        <v>1</v>
      </c>
      <c r="F21" s="32">
        <v>0</v>
      </c>
      <c r="G21" s="68">
        <v>107223.91964285713</v>
      </c>
      <c r="H21" s="31"/>
      <c r="I21" s="67">
        <f t="shared" ref="I21:I37" si="3">G21</f>
        <v>107223.91964285713</v>
      </c>
      <c r="J21" s="32">
        <v>0</v>
      </c>
      <c r="K21" s="34">
        <f t="shared" ref="K21:K23" si="4">I21</f>
        <v>107223.91964285713</v>
      </c>
      <c r="L21" s="69" t="s">
        <v>82</v>
      </c>
      <c r="M21" s="52">
        <f t="shared" si="2"/>
        <v>107223.91964285713</v>
      </c>
      <c r="N21" s="62"/>
      <c r="O21" s="32"/>
      <c r="P21" s="32"/>
      <c r="Q21" s="31"/>
      <c r="R21" s="31"/>
      <c r="S21" s="36"/>
      <c r="T21" s="31"/>
      <c r="U21" s="37"/>
      <c r="V21" s="35"/>
      <c r="W21" s="35"/>
      <c r="X21" s="35"/>
      <c r="Y21" s="69" t="s">
        <v>82</v>
      </c>
      <c r="Z21" s="31" t="s">
        <v>41</v>
      </c>
      <c r="AA21" s="64">
        <v>1.1200000000000001</v>
      </c>
      <c r="AB21" s="58">
        <f>G19</f>
        <v>509647.83625000005</v>
      </c>
      <c r="AC21" s="58">
        <f t="shared" ref="AC21:AC37" si="5">J21/I21*100</f>
        <v>0</v>
      </c>
      <c r="AD21" s="61"/>
      <c r="AE21" s="59"/>
    </row>
    <row r="22" spans="1:31" s="8" customFormat="1" ht="94.5" x14ac:dyDescent="0.25">
      <c r="A22" s="33" t="s">
        <v>43</v>
      </c>
      <c r="B22" s="80"/>
      <c r="C22" s="25" t="s">
        <v>49</v>
      </c>
      <c r="D22" s="31" t="s">
        <v>46</v>
      </c>
      <c r="E22" s="31">
        <v>1</v>
      </c>
      <c r="F22" s="32">
        <v>1</v>
      </c>
      <c r="G22" s="68">
        <v>5357.1428571428569</v>
      </c>
      <c r="H22" s="31"/>
      <c r="I22" s="67">
        <f t="shared" si="3"/>
        <v>5357.1428571428569</v>
      </c>
      <c r="J22" s="32">
        <f>I22</f>
        <v>5357.1428571428569</v>
      </c>
      <c r="K22" s="34"/>
      <c r="L22" s="40"/>
      <c r="M22" s="52">
        <f t="shared" si="2"/>
        <v>5357.1428571428569</v>
      </c>
      <c r="N22" s="62"/>
      <c r="O22" s="32"/>
      <c r="P22" s="32"/>
      <c r="Q22" s="31"/>
      <c r="R22" s="31"/>
      <c r="S22" s="31"/>
      <c r="T22" s="31"/>
      <c r="U22" s="35"/>
      <c r="V22" s="35"/>
      <c r="W22" s="35"/>
      <c r="X22" s="35"/>
      <c r="Y22" s="54"/>
      <c r="Z22" s="31" t="s">
        <v>41</v>
      </c>
      <c r="AA22" s="64">
        <v>1.1200000000000001</v>
      </c>
      <c r="AB22" s="60">
        <f>AB20-AB21</f>
        <v>17986.133749999921</v>
      </c>
      <c r="AC22" s="58">
        <f t="shared" si="5"/>
        <v>100</v>
      </c>
      <c r="AD22" s="61"/>
      <c r="AE22" s="59"/>
    </row>
    <row r="23" spans="1:31" s="8" customFormat="1" ht="94.5" x14ac:dyDescent="0.25">
      <c r="A23" s="33" t="s">
        <v>44</v>
      </c>
      <c r="B23" s="80"/>
      <c r="C23" s="25" t="s">
        <v>50</v>
      </c>
      <c r="D23" s="31" t="s">
        <v>79</v>
      </c>
      <c r="E23" s="31">
        <v>1</v>
      </c>
      <c r="F23" s="32">
        <v>0</v>
      </c>
      <c r="G23" s="68">
        <v>14732.142857142855</v>
      </c>
      <c r="H23" s="31"/>
      <c r="I23" s="67">
        <f t="shared" si="3"/>
        <v>14732.142857142855</v>
      </c>
      <c r="J23" s="32">
        <v>0</v>
      </c>
      <c r="K23" s="34">
        <f t="shared" si="4"/>
        <v>14732.142857142855</v>
      </c>
      <c r="L23" s="69" t="s">
        <v>82</v>
      </c>
      <c r="M23" s="52">
        <f t="shared" si="2"/>
        <v>14732.142857142855</v>
      </c>
      <c r="N23" s="62"/>
      <c r="O23" s="32">
        <v>0</v>
      </c>
      <c r="P23" s="32">
        <v>0</v>
      </c>
      <c r="Q23" s="31" t="s">
        <v>40</v>
      </c>
      <c r="R23" s="31" t="s">
        <v>40</v>
      </c>
      <c r="S23" s="31"/>
      <c r="T23" s="31" t="s">
        <v>40</v>
      </c>
      <c r="U23" s="35"/>
      <c r="V23" s="35"/>
      <c r="W23" s="35"/>
      <c r="X23" s="35"/>
      <c r="Y23" s="69" t="s">
        <v>82</v>
      </c>
      <c r="Z23" s="31" t="s">
        <v>41</v>
      </c>
      <c r="AA23" s="64">
        <v>1.1200000000000001</v>
      </c>
      <c r="AB23" s="59"/>
      <c r="AC23" s="58">
        <f t="shared" si="5"/>
        <v>0</v>
      </c>
      <c r="AD23" s="61"/>
      <c r="AE23" s="59"/>
    </row>
    <row r="24" spans="1:31" s="8" customFormat="1" ht="46.5" customHeight="1" x14ac:dyDescent="0.25">
      <c r="A24" s="51" t="s">
        <v>65</v>
      </c>
      <c r="B24" s="80"/>
      <c r="C24" s="26" t="s">
        <v>51</v>
      </c>
      <c r="D24" s="50" t="s">
        <v>46</v>
      </c>
      <c r="E24" s="31">
        <v>1</v>
      </c>
      <c r="F24" s="31">
        <v>1</v>
      </c>
      <c r="G24" s="68">
        <v>7499.9999999999991</v>
      </c>
      <c r="H24" s="31"/>
      <c r="I24" s="67">
        <f t="shared" si="3"/>
        <v>7499.9999999999991</v>
      </c>
      <c r="J24" s="38">
        <f>I24</f>
        <v>7499.9999999999991</v>
      </c>
      <c r="K24" s="31"/>
      <c r="L24" s="41"/>
      <c r="M24" s="52">
        <f t="shared" si="2"/>
        <v>7499.9999999999991</v>
      </c>
      <c r="N24" s="6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55"/>
      <c r="Z24" s="50" t="s">
        <v>41</v>
      </c>
      <c r="AA24" s="64">
        <v>1.1200000000000001</v>
      </c>
      <c r="AB24" s="59"/>
      <c r="AC24" s="58">
        <f t="shared" si="5"/>
        <v>100</v>
      </c>
      <c r="AD24" s="58"/>
      <c r="AE24" s="59"/>
    </row>
    <row r="25" spans="1:31" s="8" customFormat="1" ht="46.5" customHeight="1" x14ac:dyDescent="0.25">
      <c r="A25" s="51" t="s">
        <v>66</v>
      </c>
      <c r="B25" s="80"/>
      <c r="C25" s="26" t="s">
        <v>52</v>
      </c>
      <c r="D25" s="31" t="s">
        <v>79</v>
      </c>
      <c r="E25" s="31">
        <v>1</v>
      </c>
      <c r="F25" s="31"/>
      <c r="G25" s="68">
        <v>2079</v>
      </c>
      <c r="H25" s="31"/>
      <c r="I25" s="67">
        <f t="shared" si="3"/>
        <v>2079</v>
      </c>
      <c r="J25" s="31"/>
      <c r="K25" s="38">
        <f>I25</f>
        <v>2079</v>
      </c>
      <c r="L25" s="69" t="s">
        <v>82</v>
      </c>
      <c r="M25" s="52">
        <f t="shared" si="2"/>
        <v>2079</v>
      </c>
      <c r="N25" s="6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69" t="s">
        <v>82</v>
      </c>
      <c r="Z25" s="50" t="s">
        <v>41</v>
      </c>
      <c r="AA25" s="64">
        <v>1.1200000000000001</v>
      </c>
      <c r="AB25" s="59"/>
      <c r="AC25" s="58">
        <f t="shared" si="5"/>
        <v>0</v>
      </c>
      <c r="AD25" s="58"/>
      <c r="AE25" s="59"/>
    </row>
    <row r="26" spans="1:31" s="8" customFormat="1" ht="46.5" customHeight="1" x14ac:dyDescent="0.25">
      <c r="A26" s="51" t="s">
        <v>67</v>
      </c>
      <c r="B26" s="80"/>
      <c r="C26" s="27" t="s">
        <v>53</v>
      </c>
      <c r="D26" s="31" t="s">
        <v>80</v>
      </c>
      <c r="E26" s="31">
        <v>3.6</v>
      </c>
      <c r="F26" s="31">
        <v>3.6</v>
      </c>
      <c r="G26" s="68">
        <v>24574.732142857141</v>
      </c>
      <c r="H26" s="31"/>
      <c r="I26" s="67">
        <f t="shared" si="3"/>
        <v>24574.732142857141</v>
      </c>
      <c r="J26" s="39">
        <v>3778</v>
      </c>
      <c r="K26" s="38">
        <f>I26-J26</f>
        <v>20796.732142857141</v>
      </c>
      <c r="L26" s="69" t="s">
        <v>82</v>
      </c>
      <c r="M26" s="52">
        <f t="shared" si="2"/>
        <v>24574.732142857141</v>
      </c>
      <c r="N26" s="6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69" t="s">
        <v>82</v>
      </c>
      <c r="Z26" s="50" t="s">
        <v>41</v>
      </c>
      <c r="AA26" s="64">
        <v>1.1200000000000001</v>
      </c>
      <c r="AB26" s="59"/>
      <c r="AC26" s="58">
        <f t="shared" si="5"/>
        <v>15.373514462081769</v>
      </c>
      <c r="AD26" s="58"/>
      <c r="AE26" s="59"/>
    </row>
    <row r="27" spans="1:31" s="8" customFormat="1" ht="46.5" customHeight="1" x14ac:dyDescent="0.25">
      <c r="A27" s="51" t="s">
        <v>68</v>
      </c>
      <c r="B27" s="80"/>
      <c r="C27" s="27" t="s">
        <v>54</v>
      </c>
      <c r="D27" s="31" t="s">
        <v>79</v>
      </c>
      <c r="E27" s="31">
        <v>5</v>
      </c>
      <c r="F27" s="31"/>
      <c r="G27" s="68">
        <v>62499.999999999993</v>
      </c>
      <c r="H27" s="31"/>
      <c r="I27" s="67">
        <f t="shared" si="3"/>
        <v>62499.999999999993</v>
      </c>
      <c r="J27" s="38"/>
      <c r="K27" s="38">
        <f>I27</f>
        <v>62499.999999999993</v>
      </c>
      <c r="L27" s="69" t="s">
        <v>82</v>
      </c>
      <c r="M27" s="52">
        <f t="shared" si="2"/>
        <v>62499.999999999993</v>
      </c>
      <c r="N27" s="6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69" t="s">
        <v>82</v>
      </c>
      <c r="Z27" s="50" t="s">
        <v>41</v>
      </c>
      <c r="AA27" s="64">
        <v>1.1200000000000001</v>
      </c>
      <c r="AB27" s="59"/>
      <c r="AC27" s="58">
        <f t="shared" si="5"/>
        <v>0</v>
      </c>
      <c r="AD27" s="58"/>
      <c r="AE27" s="59"/>
    </row>
    <row r="28" spans="1:31" s="8" customFormat="1" ht="46.5" customHeight="1" x14ac:dyDescent="0.25">
      <c r="A28" s="51" t="s">
        <v>69</v>
      </c>
      <c r="B28" s="80"/>
      <c r="C28" s="27" t="s">
        <v>55</v>
      </c>
      <c r="D28" s="50" t="s">
        <v>79</v>
      </c>
      <c r="E28" s="31">
        <v>2</v>
      </c>
      <c r="F28" s="31"/>
      <c r="G28" s="68">
        <v>2079</v>
      </c>
      <c r="H28" s="31"/>
      <c r="I28" s="67">
        <f t="shared" si="3"/>
        <v>2079</v>
      </c>
      <c r="J28" s="31"/>
      <c r="K28" s="38">
        <f>I28</f>
        <v>2079</v>
      </c>
      <c r="L28" s="69" t="s">
        <v>82</v>
      </c>
      <c r="M28" s="52">
        <f t="shared" si="2"/>
        <v>2079</v>
      </c>
      <c r="N28" s="6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69" t="s">
        <v>82</v>
      </c>
      <c r="Z28" s="50" t="s">
        <v>41</v>
      </c>
      <c r="AA28" s="64">
        <v>1.1200000000000001</v>
      </c>
      <c r="AB28" s="59"/>
      <c r="AC28" s="58">
        <f t="shared" si="5"/>
        <v>0</v>
      </c>
      <c r="AD28" s="58"/>
      <c r="AE28" s="59"/>
    </row>
    <row r="29" spans="1:31" s="8" customFormat="1" ht="46.5" customHeight="1" x14ac:dyDescent="0.25">
      <c r="A29" s="51" t="s">
        <v>70</v>
      </c>
      <c r="B29" s="80"/>
      <c r="C29" s="28" t="s">
        <v>56</v>
      </c>
      <c r="D29" s="50" t="s">
        <v>79</v>
      </c>
      <c r="E29" s="31">
        <v>1</v>
      </c>
      <c r="F29" s="31"/>
      <c r="G29" s="68">
        <v>4158</v>
      </c>
      <c r="H29" s="31"/>
      <c r="I29" s="67">
        <f t="shared" si="3"/>
        <v>4158</v>
      </c>
      <c r="J29" s="31"/>
      <c r="K29" s="38">
        <f t="shared" ref="K29:K30" si="6">I29</f>
        <v>4158</v>
      </c>
      <c r="L29" s="69" t="s">
        <v>82</v>
      </c>
      <c r="M29" s="52">
        <f t="shared" si="2"/>
        <v>4158</v>
      </c>
      <c r="N29" s="6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69" t="s">
        <v>82</v>
      </c>
      <c r="Z29" s="50" t="s">
        <v>41</v>
      </c>
      <c r="AA29" s="64">
        <v>1.1200000000000001</v>
      </c>
      <c r="AB29" s="59"/>
      <c r="AC29" s="58">
        <f t="shared" si="5"/>
        <v>0</v>
      </c>
      <c r="AD29" s="58"/>
      <c r="AE29" s="59"/>
    </row>
    <row r="30" spans="1:31" s="8" customFormat="1" ht="46.5" customHeight="1" x14ac:dyDescent="0.25">
      <c r="A30" s="51" t="s">
        <v>71</v>
      </c>
      <c r="B30" s="80"/>
      <c r="C30" s="27" t="s">
        <v>57</v>
      </c>
      <c r="D30" s="31" t="s">
        <v>79</v>
      </c>
      <c r="E30" s="31">
        <v>1</v>
      </c>
      <c r="F30" s="31"/>
      <c r="G30" s="68">
        <v>2079</v>
      </c>
      <c r="H30" s="31"/>
      <c r="I30" s="67">
        <f t="shared" si="3"/>
        <v>2079</v>
      </c>
      <c r="J30" s="31"/>
      <c r="K30" s="38">
        <f t="shared" si="6"/>
        <v>2079</v>
      </c>
      <c r="L30" s="69" t="s">
        <v>82</v>
      </c>
      <c r="M30" s="52">
        <f t="shared" si="2"/>
        <v>2079</v>
      </c>
      <c r="N30" s="6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69" t="s">
        <v>82</v>
      </c>
      <c r="Z30" s="50" t="s">
        <v>41</v>
      </c>
      <c r="AA30" s="64">
        <v>1.1200000000000001</v>
      </c>
      <c r="AB30" s="59"/>
      <c r="AC30" s="58">
        <f t="shared" si="5"/>
        <v>0</v>
      </c>
      <c r="AD30" s="58"/>
      <c r="AE30" s="59"/>
    </row>
    <row r="31" spans="1:31" s="8" customFormat="1" ht="46.5" customHeight="1" x14ac:dyDescent="0.25">
      <c r="A31" s="51" t="s">
        <v>72</v>
      </c>
      <c r="B31" s="80"/>
      <c r="C31" s="27" t="s">
        <v>58</v>
      </c>
      <c r="D31" s="50" t="s">
        <v>79</v>
      </c>
      <c r="E31" s="31">
        <v>10</v>
      </c>
      <c r="F31" s="31">
        <v>10</v>
      </c>
      <c r="G31" s="68">
        <v>45581.249999999993</v>
      </c>
      <c r="H31" s="31"/>
      <c r="I31" s="67">
        <f t="shared" si="3"/>
        <v>45581.249999999993</v>
      </c>
      <c r="J31" s="38">
        <f>I31</f>
        <v>45581.249999999993</v>
      </c>
      <c r="K31" s="31"/>
      <c r="L31" s="31"/>
      <c r="M31" s="52">
        <f t="shared" si="2"/>
        <v>45581.249999999993</v>
      </c>
      <c r="N31" s="6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50"/>
      <c r="Z31" s="50" t="s">
        <v>41</v>
      </c>
      <c r="AA31" s="64">
        <v>1.1200000000000001</v>
      </c>
      <c r="AB31" s="59"/>
      <c r="AC31" s="58">
        <f t="shared" si="5"/>
        <v>100</v>
      </c>
      <c r="AD31" s="58"/>
      <c r="AE31" s="59"/>
    </row>
    <row r="32" spans="1:31" s="8" customFormat="1" ht="46.5" customHeight="1" x14ac:dyDescent="0.25">
      <c r="A32" s="51" t="s">
        <v>73</v>
      </c>
      <c r="B32" s="80"/>
      <c r="C32" s="29" t="s">
        <v>59</v>
      </c>
      <c r="D32" s="31" t="s">
        <v>81</v>
      </c>
      <c r="E32" s="31">
        <v>1</v>
      </c>
      <c r="F32" s="31">
        <v>1</v>
      </c>
      <c r="G32" s="68">
        <v>79409.721428571429</v>
      </c>
      <c r="H32" s="31"/>
      <c r="I32" s="67">
        <f t="shared" si="3"/>
        <v>79409.721428571429</v>
      </c>
      <c r="J32" s="38">
        <f>I32</f>
        <v>79409.721428571429</v>
      </c>
      <c r="K32" s="31"/>
      <c r="L32" s="31"/>
      <c r="M32" s="52">
        <f t="shared" si="2"/>
        <v>79409.721428571429</v>
      </c>
      <c r="N32" s="6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50"/>
      <c r="Z32" s="50" t="s">
        <v>41</v>
      </c>
      <c r="AA32" s="64">
        <v>1.1200000000000001</v>
      </c>
      <c r="AB32" s="59"/>
      <c r="AC32" s="58">
        <f t="shared" si="5"/>
        <v>100</v>
      </c>
      <c r="AD32" s="58"/>
      <c r="AE32" s="59"/>
    </row>
    <row r="33" spans="1:31" s="8" customFormat="1" ht="46.5" customHeight="1" x14ac:dyDescent="0.25">
      <c r="A33" s="51" t="s">
        <v>74</v>
      </c>
      <c r="B33" s="80"/>
      <c r="C33" s="27" t="s">
        <v>60</v>
      </c>
      <c r="D33" s="31" t="s">
        <v>79</v>
      </c>
      <c r="E33" s="31">
        <v>1</v>
      </c>
      <c r="F33" s="31"/>
      <c r="G33" s="68">
        <v>29528.576785714286</v>
      </c>
      <c r="H33" s="31"/>
      <c r="I33" s="67">
        <f t="shared" si="3"/>
        <v>29528.576785714286</v>
      </c>
      <c r="J33" s="31"/>
      <c r="K33" s="38">
        <f>I33</f>
        <v>29528.576785714286</v>
      </c>
      <c r="L33" s="69" t="s">
        <v>82</v>
      </c>
      <c r="M33" s="52">
        <f t="shared" si="2"/>
        <v>29528.576785714286</v>
      </c>
      <c r="N33" s="6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69" t="s">
        <v>82</v>
      </c>
      <c r="Z33" s="50" t="s">
        <v>41</v>
      </c>
      <c r="AA33" s="64">
        <v>1.1200000000000001</v>
      </c>
      <c r="AB33" s="59"/>
      <c r="AC33" s="58">
        <f t="shared" si="5"/>
        <v>0</v>
      </c>
      <c r="AD33" s="58"/>
      <c r="AE33" s="59"/>
    </row>
    <row r="34" spans="1:31" s="8" customFormat="1" ht="46.5" customHeight="1" x14ac:dyDescent="0.25">
      <c r="A34" s="51" t="s">
        <v>75</v>
      </c>
      <c r="B34" s="80"/>
      <c r="C34" s="27" t="s">
        <v>61</v>
      </c>
      <c r="D34" s="50" t="s">
        <v>79</v>
      </c>
      <c r="E34" s="31">
        <v>1</v>
      </c>
      <c r="F34" s="31"/>
      <c r="G34" s="68">
        <v>1439.79</v>
      </c>
      <c r="H34" s="31"/>
      <c r="I34" s="67">
        <f t="shared" si="3"/>
        <v>1439.79</v>
      </c>
      <c r="J34" s="31"/>
      <c r="K34" s="38">
        <f>I34</f>
        <v>1439.79</v>
      </c>
      <c r="L34" s="69" t="s">
        <v>82</v>
      </c>
      <c r="M34" s="52">
        <f t="shared" si="2"/>
        <v>1439.79</v>
      </c>
      <c r="N34" s="6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69" t="s">
        <v>82</v>
      </c>
      <c r="Z34" s="50" t="s">
        <v>41</v>
      </c>
      <c r="AA34" s="64">
        <v>1.1200000000000001</v>
      </c>
      <c r="AB34" s="59"/>
      <c r="AC34" s="58">
        <f t="shared" si="5"/>
        <v>0</v>
      </c>
      <c r="AD34" s="58"/>
      <c r="AE34" s="59"/>
    </row>
    <row r="35" spans="1:31" s="8" customFormat="1" ht="46.5" customHeight="1" x14ac:dyDescent="0.25">
      <c r="A35" s="51" t="s">
        <v>76</v>
      </c>
      <c r="B35" s="80"/>
      <c r="C35" s="27" t="s">
        <v>62</v>
      </c>
      <c r="D35" s="50" t="s">
        <v>79</v>
      </c>
      <c r="E35" s="31">
        <v>1</v>
      </c>
      <c r="F35" s="31">
        <v>1</v>
      </c>
      <c r="G35" s="68">
        <v>567.20089285714278</v>
      </c>
      <c r="H35" s="31"/>
      <c r="I35" s="67">
        <f t="shared" si="3"/>
        <v>567.20089285714278</v>
      </c>
      <c r="J35" s="38">
        <f>I35</f>
        <v>567.20089285714278</v>
      </c>
      <c r="K35" s="31"/>
      <c r="L35" s="53"/>
      <c r="M35" s="52">
        <f t="shared" si="2"/>
        <v>567.20089285714278</v>
      </c>
      <c r="N35" s="6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50"/>
      <c r="Z35" s="50" t="s">
        <v>41</v>
      </c>
      <c r="AA35" s="64">
        <v>1.1200000000000001</v>
      </c>
      <c r="AB35" s="59"/>
      <c r="AC35" s="58">
        <f t="shared" si="5"/>
        <v>100</v>
      </c>
      <c r="AD35" s="58"/>
      <c r="AE35" s="59"/>
    </row>
    <row r="36" spans="1:31" s="8" customFormat="1" ht="46.5" customHeight="1" x14ac:dyDescent="0.25">
      <c r="A36" s="51" t="s">
        <v>77</v>
      </c>
      <c r="B36" s="80"/>
      <c r="C36" s="27" t="s">
        <v>63</v>
      </c>
      <c r="D36" s="31" t="s">
        <v>80</v>
      </c>
      <c r="E36" s="31">
        <v>8.1</v>
      </c>
      <c r="F36" s="31">
        <v>8.1</v>
      </c>
      <c r="G36" s="68">
        <v>22349.533928571425</v>
      </c>
      <c r="H36" s="31"/>
      <c r="I36" s="67">
        <f t="shared" si="3"/>
        <v>22349.533928571425</v>
      </c>
      <c r="J36" s="31">
        <v>8972</v>
      </c>
      <c r="K36" s="38">
        <f>I36-J36</f>
        <v>13377.533928571425</v>
      </c>
      <c r="L36" s="31"/>
      <c r="M36" s="52">
        <f t="shared" si="2"/>
        <v>22349.533928571425</v>
      </c>
      <c r="N36" s="6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50"/>
      <c r="Z36" s="50" t="s">
        <v>41</v>
      </c>
      <c r="AA36" s="64">
        <v>1.1200000000000001</v>
      </c>
      <c r="AB36" s="59"/>
      <c r="AC36" s="58">
        <f t="shared" si="5"/>
        <v>40.144013869256945</v>
      </c>
      <c r="AD36" s="58"/>
      <c r="AE36" s="59"/>
    </row>
    <row r="37" spans="1:31" s="8" customFormat="1" ht="46.5" customHeight="1" x14ac:dyDescent="0.25">
      <c r="A37" s="51" t="s">
        <v>78</v>
      </c>
      <c r="B37" s="81"/>
      <c r="C37" s="25" t="s">
        <v>64</v>
      </c>
      <c r="D37" s="31" t="s">
        <v>79</v>
      </c>
      <c r="E37" s="31">
        <v>28</v>
      </c>
      <c r="F37" s="31">
        <v>28</v>
      </c>
      <c r="G37" s="68">
        <v>3901.7857142857138</v>
      </c>
      <c r="H37" s="31"/>
      <c r="I37" s="67">
        <f t="shared" si="3"/>
        <v>3901.7857142857138</v>
      </c>
      <c r="J37" s="72">
        <f>I37</f>
        <v>3901.7857142857138</v>
      </c>
      <c r="K37" s="31"/>
      <c r="L37" s="55"/>
      <c r="M37" s="52">
        <f t="shared" si="2"/>
        <v>3901.7857142857138</v>
      </c>
      <c r="N37" s="6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50"/>
      <c r="Z37" s="50" t="s">
        <v>41</v>
      </c>
      <c r="AA37" s="64">
        <v>1.1200000000000001</v>
      </c>
      <c r="AB37" s="59"/>
      <c r="AC37" s="58">
        <f t="shared" si="5"/>
        <v>100</v>
      </c>
      <c r="AD37" s="58"/>
      <c r="AE37" s="59"/>
    </row>
    <row r="38" spans="1:31" s="8" customFormat="1" x14ac:dyDescent="0.25">
      <c r="AA38" s="46"/>
      <c r="AB38" s="59"/>
      <c r="AC38" s="58"/>
      <c r="AD38" s="58"/>
      <c r="AE38" s="59"/>
    </row>
    <row r="39" spans="1:31" s="8" customFormat="1" x14ac:dyDescent="0.25">
      <c r="AA39" s="46"/>
      <c r="AB39" s="59"/>
      <c r="AC39" s="58"/>
      <c r="AD39" s="58"/>
      <c r="AE39" s="59"/>
    </row>
    <row r="40" spans="1:31" s="8" customFormat="1" x14ac:dyDescent="0.25">
      <c r="AA40" s="46"/>
      <c r="AB40" s="59"/>
      <c r="AC40" s="58"/>
      <c r="AD40" s="58"/>
      <c r="AE40" s="59"/>
    </row>
    <row r="41" spans="1:31" s="8" customFormat="1" x14ac:dyDescent="0.25">
      <c r="AA41" s="46"/>
      <c r="AB41" s="59"/>
      <c r="AC41" s="58"/>
      <c r="AD41" s="58"/>
      <c r="AE41" s="59"/>
    </row>
    <row r="42" spans="1:31" s="8" customFormat="1" x14ac:dyDescent="0.25">
      <c r="AA42" s="46"/>
      <c r="AB42" s="59"/>
      <c r="AC42" s="58"/>
      <c r="AD42" s="58"/>
      <c r="AE42" s="59"/>
    </row>
    <row r="43" spans="1:31" s="8" customFormat="1" x14ac:dyDescent="0.25">
      <c r="AA43" s="46"/>
      <c r="AB43" s="59"/>
      <c r="AC43" s="58"/>
      <c r="AD43" s="58"/>
      <c r="AE43" s="59"/>
    </row>
    <row r="44" spans="1:31" s="8" customFormat="1" x14ac:dyDescent="0.25">
      <c r="AA44" s="46"/>
      <c r="AB44" s="59"/>
      <c r="AC44" s="58"/>
      <c r="AD44" s="58"/>
      <c r="AE44" s="59"/>
    </row>
    <row r="45" spans="1:31" s="8" customFormat="1" x14ac:dyDescent="0.25">
      <c r="AA45" s="46"/>
      <c r="AB45" s="59"/>
      <c r="AC45" s="58"/>
      <c r="AD45" s="58"/>
      <c r="AE45" s="59"/>
    </row>
    <row r="46" spans="1:31" s="8" customFormat="1" x14ac:dyDescent="0.25">
      <c r="AA46" s="46"/>
      <c r="AB46" s="59"/>
      <c r="AC46" s="58"/>
      <c r="AD46" s="58"/>
      <c r="AE46" s="59"/>
    </row>
    <row r="47" spans="1:31" s="8" customFormat="1" x14ac:dyDescent="0.25">
      <c r="AA47" s="46"/>
      <c r="AB47" s="59"/>
      <c r="AC47" s="58"/>
      <c r="AD47" s="58"/>
      <c r="AE47" s="59"/>
    </row>
    <row r="48" spans="1:31" s="8" customFormat="1" x14ac:dyDescent="0.25">
      <c r="AA48" s="46"/>
      <c r="AB48" s="59"/>
      <c r="AC48" s="58"/>
      <c r="AD48" s="58"/>
      <c r="AE48" s="59"/>
    </row>
    <row r="49" spans="27:31" s="8" customFormat="1" x14ac:dyDescent="0.25">
      <c r="AA49" s="46"/>
      <c r="AB49" s="59"/>
      <c r="AC49" s="58"/>
      <c r="AD49" s="58"/>
      <c r="AE49" s="59"/>
    </row>
    <row r="50" spans="27:31" s="8" customFormat="1" x14ac:dyDescent="0.25">
      <c r="AA50" s="46"/>
      <c r="AB50" s="59"/>
      <c r="AC50" s="58"/>
      <c r="AD50" s="58"/>
      <c r="AE50" s="59"/>
    </row>
    <row r="51" spans="27:31" s="8" customFormat="1" x14ac:dyDescent="0.25">
      <c r="AA51" s="46"/>
      <c r="AB51" s="59"/>
      <c r="AC51" s="58"/>
      <c r="AD51" s="58"/>
      <c r="AE51" s="59"/>
    </row>
    <row r="52" spans="27:31" s="8" customFormat="1" x14ac:dyDescent="0.25">
      <c r="AA52" s="46"/>
      <c r="AB52" s="59"/>
      <c r="AC52" s="58"/>
      <c r="AD52" s="58"/>
      <c r="AE52" s="59"/>
    </row>
    <row r="53" spans="27:31" s="8" customFormat="1" x14ac:dyDescent="0.25">
      <c r="AA53" s="46"/>
      <c r="AB53" s="59"/>
      <c r="AC53" s="58"/>
      <c r="AD53" s="58"/>
      <c r="AE53" s="59"/>
    </row>
    <row r="54" spans="27:31" s="8" customFormat="1" x14ac:dyDescent="0.25">
      <c r="AA54" s="46"/>
      <c r="AB54" s="59"/>
      <c r="AC54" s="58"/>
      <c r="AD54" s="58"/>
      <c r="AE54" s="59"/>
    </row>
    <row r="55" spans="27:31" s="8" customFormat="1" x14ac:dyDescent="0.25">
      <c r="AA55" s="46"/>
      <c r="AB55" s="59"/>
      <c r="AC55" s="58"/>
      <c r="AD55" s="58"/>
      <c r="AE55" s="59"/>
    </row>
    <row r="56" spans="27:31" s="8" customFormat="1" x14ac:dyDescent="0.25">
      <c r="AA56" s="46"/>
      <c r="AB56" s="59"/>
      <c r="AC56" s="58"/>
      <c r="AD56" s="58"/>
      <c r="AE56" s="59"/>
    </row>
    <row r="57" spans="27:31" s="8" customFormat="1" x14ac:dyDescent="0.25">
      <c r="AA57" s="46"/>
      <c r="AB57" s="59"/>
      <c r="AC57" s="58"/>
      <c r="AD57" s="58"/>
      <c r="AE57" s="59"/>
    </row>
    <row r="58" spans="27:31" s="8" customFormat="1" x14ac:dyDescent="0.25">
      <c r="AA58" s="46"/>
      <c r="AB58" s="59"/>
      <c r="AC58" s="58"/>
      <c r="AD58" s="58"/>
      <c r="AE58" s="59"/>
    </row>
    <row r="59" spans="27:31" s="8" customFormat="1" x14ac:dyDescent="0.25">
      <c r="AA59" s="46"/>
      <c r="AB59" s="59"/>
      <c r="AC59" s="58"/>
      <c r="AD59" s="58"/>
      <c r="AE59" s="59"/>
    </row>
    <row r="60" spans="27:31" s="8" customFormat="1" x14ac:dyDescent="0.25">
      <c r="AA60" s="46"/>
      <c r="AB60" s="59"/>
      <c r="AC60" s="58"/>
      <c r="AD60" s="58"/>
      <c r="AE60" s="59"/>
    </row>
    <row r="61" spans="27:31" s="8" customFormat="1" x14ac:dyDescent="0.25">
      <c r="AA61" s="46"/>
      <c r="AB61" s="59"/>
      <c r="AC61" s="58"/>
      <c r="AD61" s="58"/>
      <c r="AE61" s="59"/>
    </row>
    <row r="62" spans="27:31" s="8" customFormat="1" x14ac:dyDescent="0.25">
      <c r="AA62" s="46"/>
      <c r="AB62" s="59"/>
      <c r="AC62" s="58"/>
      <c r="AD62" s="58"/>
      <c r="AE62" s="59"/>
    </row>
    <row r="63" spans="27:31" s="8" customFormat="1" x14ac:dyDescent="0.25">
      <c r="AA63" s="46"/>
      <c r="AB63" s="59"/>
      <c r="AC63" s="58"/>
      <c r="AD63" s="58"/>
      <c r="AE63" s="59"/>
    </row>
    <row r="64" spans="27:31" s="8" customFormat="1" x14ac:dyDescent="0.25">
      <c r="AA64" s="46"/>
      <c r="AB64" s="59"/>
      <c r="AC64" s="58"/>
      <c r="AD64" s="58"/>
      <c r="AE64" s="59"/>
    </row>
    <row r="65" spans="27:31" s="8" customFormat="1" x14ac:dyDescent="0.25">
      <c r="AA65" s="46"/>
      <c r="AB65" s="59"/>
      <c r="AC65" s="58"/>
      <c r="AD65" s="58"/>
      <c r="AE65" s="59"/>
    </row>
    <row r="66" spans="27:31" s="8" customFormat="1" x14ac:dyDescent="0.25">
      <c r="AA66" s="46"/>
      <c r="AB66" s="59"/>
      <c r="AC66" s="58"/>
      <c r="AD66" s="58"/>
      <c r="AE66" s="59"/>
    </row>
    <row r="67" spans="27:31" s="8" customFormat="1" x14ac:dyDescent="0.25">
      <c r="AA67" s="46"/>
      <c r="AB67" s="59"/>
      <c r="AC67" s="58"/>
      <c r="AD67" s="58"/>
      <c r="AE67" s="59"/>
    </row>
    <row r="68" spans="27:31" s="8" customFormat="1" x14ac:dyDescent="0.25">
      <c r="AA68" s="46"/>
      <c r="AB68" s="59"/>
      <c r="AC68" s="58"/>
      <c r="AD68" s="58"/>
      <c r="AE68" s="59"/>
    </row>
    <row r="69" spans="27:31" s="8" customFormat="1" x14ac:dyDescent="0.25">
      <c r="AA69" s="46"/>
      <c r="AB69" s="59"/>
      <c r="AC69" s="58"/>
      <c r="AD69" s="58"/>
      <c r="AE69" s="59"/>
    </row>
    <row r="70" spans="27:31" s="8" customFormat="1" x14ac:dyDescent="0.25">
      <c r="AA70" s="46"/>
      <c r="AB70" s="59"/>
      <c r="AC70" s="58"/>
      <c r="AD70" s="58"/>
      <c r="AE70" s="59"/>
    </row>
    <row r="71" spans="27:31" s="8" customFormat="1" x14ac:dyDescent="0.25">
      <c r="AA71" s="46"/>
      <c r="AB71" s="59"/>
      <c r="AC71" s="58"/>
      <c r="AD71" s="58"/>
      <c r="AE71" s="59"/>
    </row>
    <row r="72" spans="27:31" s="8" customFormat="1" x14ac:dyDescent="0.25">
      <c r="AA72" s="46"/>
      <c r="AB72" s="59"/>
      <c r="AC72" s="58"/>
      <c r="AD72" s="58"/>
      <c r="AE72" s="59"/>
    </row>
    <row r="73" spans="27:31" s="8" customFormat="1" x14ac:dyDescent="0.25">
      <c r="AA73" s="46"/>
      <c r="AB73" s="59"/>
      <c r="AC73" s="58"/>
      <c r="AD73" s="58"/>
      <c r="AE73" s="59"/>
    </row>
    <row r="74" spans="27:31" s="8" customFormat="1" x14ac:dyDescent="0.25">
      <c r="AA74" s="46"/>
      <c r="AB74" s="59"/>
      <c r="AC74" s="58"/>
      <c r="AD74" s="58"/>
      <c r="AE74" s="59"/>
    </row>
    <row r="75" spans="27:31" s="8" customFormat="1" x14ac:dyDescent="0.25">
      <c r="AA75" s="46"/>
      <c r="AB75" s="59"/>
      <c r="AC75" s="58"/>
      <c r="AD75" s="58"/>
      <c r="AE75" s="59"/>
    </row>
    <row r="76" spans="27:31" s="8" customFormat="1" x14ac:dyDescent="0.25">
      <c r="AA76" s="46"/>
      <c r="AB76" s="59"/>
      <c r="AC76" s="58"/>
      <c r="AD76" s="58"/>
      <c r="AE76" s="59"/>
    </row>
    <row r="77" spans="27:31" s="8" customFormat="1" x14ac:dyDescent="0.25">
      <c r="AA77" s="46"/>
      <c r="AB77" s="59"/>
      <c r="AC77" s="58"/>
      <c r="AD77" s="58"/>
      <c r="AE77" s="59"/>
    </row>
    <row r="78" spans="27:31" s="8" customFormat="1" x14ac:dyDescent="0.25">
      <c r="AA78" s="46"/>
      <c r="AB78" s="59"/>
      <c r="AC78" s="58"/>
      <c r="AD78" s="58"/>
      <c r="AE78" s="59"/>
    </row>
    <row r="79" spans="27:31" s="8" customFormat="1" x14ac:dyDescent="0.25">
      <c r="AA79" s="46"/>
      <c r="AB79" s="59"/>
      <c r="AC79" s="58"/>
      <c r="AD79" s="58"/>
      <c r="AE79" s="59"/>
    </row>
    <row r="80" spans="27:31" s="8" customFormat="1" x14ac:dyDescent="0.25">
      <c r="AA80" s="46"/>
      <c r="AB80" s="59"/>
      <c r="AC80" s="58"/>
      <c r="AD80" s="58"/>
      <c r="AE80" s="59"/>
    </row>
    <row r="81" spans="27:31" s="8" customFormat="1" x14ac:dyDescent="0.25">
      <c r="AA81" s="46"/>
      <c r="AB81" s="59"/>
      <c r="AC81" s="58"/>
      <c r="AD81" s="58"/>
      <c r="AE81" s="59"/>
    </row>
    <row r="82" spans="27:31" s="8" customFormat="1" x14ac:dyDescent="0.25">
      <c r="AA82" s="46"/>
      <c r="AB82" s="59"/>
      <c r="AC82" s="58"/>
      <c r="AD82" s="58"/>
      <c r="AE82" s="59"/>
    </row>
    <row r="83" spans="27:31" s="8" customFormat="1" x14ac:dyDescent="0.25">
      <c r="AA83" s="46"/>
      <c r="AB83" s="59"/>
      <c r="AC83" s="58"/>
      <c r="AD83" s="58"/>
      <c r="AE83" s="59"/>
    </row>
    <row r="84" spans="27:31" s="8" customFormat="1" x14ac:dyDescent="0.25">
      <c r="AA84" s="46"/>
      <c r="AB84" s="59"/>
      <c r="AC84" s="58"/>
      <c r="AD84" s="58"/>
      <c r="AE84" s="59"/>
    </row>
    <row r="85" spans="27:31" s="8" customFormat="1" x14ac:dyDescent="0.25">
      <c r="AA85" s="46"/>
      <c r="AB85" s="59"/>
      <c r="AC85" s="58"/>
      <c r="AD85" s="58"/>
      <c r="AE85" s="59"/>
    </row>
    <row r="86" spans="27:31" s="8" customFormat="1" x14ac:dyDescent="0.25">
      <c r="AA86" s="46"/>
      <c r="AB86" s="59"/>
      <c r="AC86" s="58"/>
      <c r="AD86" s="58"/>
      <c r="AE86" s="59"/>
    </row>
    <row r="87" spans="27:31" s="8" customFormat="1" x14ac:dyDescent="0.25">
      <c r="AA87" s="46"/>
      <c r="AB87" s="59"/>
      <c r="AC87" s="58"/>
      <c r="AD87" s="58"/>
      <c r="AE87" s="59"/>
    </row>
    <row r="88" spans="27:31" s="8" customFormat="1" x14ac:dyDescent="0.25">
      <c r="AA88" s="46"/>
      <c r="AB88" s="59"/>
      <c r="AC88" s="58"/>
      <c r="AD88" s="58"/>
      <c r="AE88" s="59"/>
    </row>
    <row r="89" spans="27:31" s="8" customFormat="1" x14ac:dyDescent="0.25">
      <c r="AA89" s="46"/>
      <c r="AB89" s="59"/>
      <c r="AC89" s="58"/>
      <c r="AD89" s="58"/>
      <c r="AE89" s="59"/>
    </row>
    <row r="90" spans="27:31" s="8" customFormat="1" x14ac:dyDescent="0.25">
      <c r="AA90" s="46"/>
      <c r="AB90" s="59"/>
      <c r="AC90" s="58"/>
      <c r="AD90" s="58"/>
      <c r="AE90" s="59"/>
    </row>
    <row r="91" spans="27:31" s="8" customFormat="1" x14ac:dyDescent="0.25">
      <c r="AA91" s="46"/>
      <c r="AB91" s="59"/>
      <c r="AC91" s="58"/>
      <c r="AD91" s="58"/>
      <c r="AE91" s="59"/>
    </row>
    <row r="92" spans="27:31" s="8" customFormat="1" x14ac:dyDescent="0.25">
      <c r="AA92" s="46"/>
      <c r="AB92" s="59"/>
      <c r="AC92" s="58"/>
      <c r="AD92" s="58"/>
      <c r="AE92" s="59"/>
    </row>
    <row r="93" spans="27:31" s="8" customFormat="1" x14ac:dyDescent="0.25">
      <c r="AA93" s="46"/>
      <c r="AB93" s="59"/>
      <c r="AC93" s="58"/>
      <c r="AD93" s="58"/>
      <c r="AE93" s="59"/>
    </row>
    <row r="94" spans="27:31" s="8" customFormat="1" x14ac:dyDescent="0.25">
      <c r="AA94" s="46"/>
      <c r="AB94" s="59"/>
      <c r="AC94" s="58"/>
      <c r="AD94" s="58"/>
      <c r="AE94" s="59"/>
    </row>
    <row r="95" spans="27:31" s="8" customFormat="1" x14ac:dyDescent="0.25">
      <c r="AA95" s="46"/>
      <c r="AB95" s="59"/>
      <c r="AC95" s="58"/>
      <c r="AD95" s="58"/>
      <c r="AE95" s="59"/>
    </row>
    <row r="96" spans="27:31" s="8" customFormat="1" x14ac:dyDescent="0.25">
      <c r="AA96" s="46"/>
      <c r="AB96" s="59"/>
      <c r="AC96" s="58"/>
      <c r="AD96" s="58"/>
      <c r="AE96" s="59"/>
    </row>
    <row r="97" spans="27:31" s="8" customFormat="1" x14ac:dyDescent="0.25">
      <c r="AA97" s="46"/>
      <c r="AB97" s="59"/>
      <c r="AC97" s="58"/>
      <c r="AD97" s="58"/>
      <c r="AE97" s="59"/>
    </row>
    <row r="98" spans="27:31" s="8" customFormat="1" x14ac:dyDescent="0.25">
      <c r="AA98" s="46"/>
      <c r="AB98" s="59"/>
      <c r="AC98" s="58"/>
      <c r="AD98" s="58"/>
      <c r="AE98" s="59"/>
    </row>
    <row r="99" spans="27:31" s="8" customFormat="1" x14ac:dyDescent="0.25">
      <c r="AA99" s="46"/>
      <c r="AB99" s="59"/>
      <c r="AC99" s="58"/>
      <c r="AD99" s="58"/>
      <c r="AE99" s="59"/>
    </row>
    <row r="100" spans="27:31" s="8" customFormat="1" x14ac:dyDescent="0.25">
      <c r="AA100" s="46"/>
      <c r="AB100" s="59"/>
      <c r="AC100" s="58"/>
      <c r="AD100" s="58"/>
      <c r="AE100" s="59"/>
    </row>
    <row r="101" spans="27:31" s="8" customFormat="1" x14ac:dyDescent="0.25">
      <c r="AA101" s="46"/>
      <c r="AB101" s="59"/>
      <c r="AC101" s="58"/>
      <c r="AD101" s="58"/>
      <c r="AE101" s="59"/>
    </row>
    <row r="102" spans="27:31" s="8" customFormat="1" x14ac:dyDescent="0.25">
      <c r="AA102" s="46"/>
      <c r="AB102" s="59"/>
      <c r="AC102" s="58"/>
      <c r="AD102" s="58"/>
      <c r="AE102" s="59"/>
    </row>
    <row r="103" spans="27:31" s="8" customFormat="1" x14ac:dyDescent="0.25">
      <c r="AA103" s="46"/>
      <c r="AB103" s="59"/>
      <c r="AC103" s="58"/>
      <c r="AD103" s="58"/>
      <c r="AE103" s="59"/>
    </row>
    <row r="104" spans="27:31" s="8" customFormat="1" x14ac:dyDescent="0.25">
      <c r="AA104" s="46"/>
      <c r="AB104" s="59"/>
      <c r="AC104" s="58"/>
      <c r="AD104" s="58"/>
      <c r="AE104" s="59"/>
    </row>
    <row r="105" spans="27:31" s="8" customFormat="1" x14ac:dyDescent="0.25">
      <c r="AA105" s="46"/>
      <c r="AB105" s="59"/>
      <c r="AC105" s="58"/>
      <c r="AD105" s="58"/>
      <c r="AE105" s="59"/>
    </row>
    <row r="106" spans="27:31" s="8" customFormat="1" x14ac:dyDescent="0.25">
      <c r="AA106" s="46"/>
      <c r="AB106" s="59"/>
      <c r="AC106" s="58"/>
      <c r="AD106" s="58"/>
      <c r="AE106" s="59"/>
    </row>
    <row r="107" spans="27:31" s="8" customFormat="1" x14ac:dyDescent="0.25">
      <c r="AA107" s="46"/>
      <c r="AB107" s="59"/>
      <c r="AC107" s="58"/>
      <c r="AD107" s="58"/>
      <c r="AE107" s="59"/>
    </row>
    <row r="108" spans="27:31" s="8" customFormat="1" x14ac:dyDescent="0.25">
      <c r="AA108" s="46"/>
      <c r="AB108" s="59"/>
      <c r="AC108" s="58"/>
      <c r="AD108" s="58"/>
      <c r="AE108" s="59"/>
    </row>
    <row r="109" spans="27:31" s="8" customFormat="1" x14ac:dyDescent="0.25">
      <c r="AA109" s="46"/>
      <c r="AB109" s="59"/>
      <c r="AC109" s="58"/>
      <c r="AD109" s="58"/>
      <c r="AE109" s="59"/>
    </row>
    <row r="110" spans="27:31" s="8" customFormat="1" x14ac:dyDescent="0.25">
      <c r="AA110" s="46"/>
      <c r="AB110" s="59"/>
      <c r="AC110" s="58"/>
      <c r="AD110" s="58"/>
      <c r="AE110" s="59"/>
    </row>
    <row r="111" spans="27:31" s="8" customFormat="1" x14ac:dyDescent="0.25">
      <c r="AA111" s="46"/>
      <c r="AB111" s="59"/>
      <c r="AC111" s="58"/>
      <c r="AD111" s="58"/>
      <c r="AE111" s="59"/>
    </row>
    <row r="112" spans="27:31" s="8" customFormat="1" x14ac:dyDescent="0.25">
      <c r="AA112" s="46"/>
      <c r="AB112" s="59"/>
      <c r="AC112" s="58"/>
      <c r="AD112" s="58"/>
      <c r="AE112" s="59"/>
    </row>
    <row r="113" spans="27:31" s="8" customFormat="1" x14ac:dyDescent="0.25">
      <c r="AA113" s="46"/>
      <c r="AB113" s="59"/>
      <c r="AC113" s="58"/>
      <c r="AD113" s="58"/>
      <c r="AE113" s="59"/>
    </row>
    <row r="114" spans="27:31" s="8" customFormat="1" x14ac:dyDescent="0.25">
      <c r="AA114" s="46"/>
      <c r="AB114" s="59"/>
      <c r="AC114" s="58"/>
      <c r="AD114" s="58"/>
      <c r="AE114" s="59"/>
    </row>
    <row r="115" spans="27:31" s="8" customFormat="1" x14ac:dyDescent="0.25">
      <c r="AA115" s="46"/>
      <c r="AB115" s="59"/>
      <c r="AC115" s="58"/>
      <c r="AD115" s="58"/>
      <c r="AE115" s="59"/>
    </row>
    <row r="116" spans="27:31" s="8" customFormat="1" x14ac:dyDescent="0.25">
      <c r="AA116" s="46"/>
      <c r="AB116" s="59"/>
      <c r="AC116" s="58"/>
      <c r="AD116" s="58"/>
      <c r="AE116" s="59"/>
    </row>
    <row r="117" spans="27:31" s="8" customFormat="1" x14ac:dyDescent="0.25">
      <c r="AA117" s="46"/>
      <c r="AB117" s="59"/>
      <c r="AC117" s="58"/>
      <c r="AD117" s="58"/>
      <c r="AE117" s="59"/>
    </row>
    <row r="118" spans="27:31" s="8" customFormat="1" x14ac:dyDescent="0.25">
      <c r="AA118" s="46"/>
      <c r="AB118" s="59"/>
      <c r="AC118" s="58"/>
      <c r="AD118" s="58"/>
      <c r="AE118" s="59"/>
    </row>
    <row r="119" spans="27:31" s="8" customFormat="1" x14ac:dyDescent="0.25">
      <c r="AA119" s="46"/>
      <c r="AB119" s="59"/>
      <c r="AC119" s="58"/>
      <c r="AD119" s="58"/>
      <c r="AE119" s="59"/>
    </row>
    <row r="120" spans="27:31" s="8" customFormat="1" x14ac:dyDescent="0.25">
      <c r="AA120" s="46"/>
      <c r="AB120" s="59"/>
      <c r="AC120" s="58"/>
      <c r="AD120" s="58"/>
      <c r="AE120" s="59"/>
    </row>
    <row r="121" spans="27:31" s="8" customFormat="1" x14ac:dyDescent="0.25">
      <c r="AA121" s="46"/>
      <c r="AB121" s="59"/>
      <c r="AC121" s="58"/>
      <c r="AD121" s="58"/>
      <c r="AE121" s="59"/>
    </row>
    <row r="122" spans="27:31" s="8" customFormat="1" x14ac:dyDescent="0.25">
      <c r="AA122" s="46"/>
      <c r="AB122" s="59"/>
      <c r="AC122" s="58"/>
      <c r="AD122" s="58"/>
      <c r="AE122" s="59"/>
    </row>
    <row r="123" spans="27:31" s="8" customFormat="1" x14ac:dyDescent="0.25">
      <c r="AA123" s="46"/>
      <c r="AB123" s="59"/>
      <c r="AC123" s="58"/>
      <c r="AD123" s="58"/>
      <c r="AE123" s="59"/>
    </row>
    <row r="124" spans="27:31" s="8" customFormat="1" x14ac:dyDescent="0.25">
      <c r="AA124" s="46"/>
      <c r="AB124" s="59"/>
      <c r="AC124" s="58"/>
      <c r="AD124" s="58"/>
      <c r="AE124" s="59"/>
    </row>
    <row r="125" spans="27:31" s="8" customFormat="1" x14ac:dyDescent="0.25">
      <c r="AA125" s="46"/>
      <c r="AB125" s="59"/>
      <c r="AC125" s="58"/>
      <c r="AD125" s="58"/>
      <c r="AE125" s="59"/>
    </row>
    <row r="126" spans="27:31" s="8" customFormat="1" x14ac:dyDescent="0.25">
      <c r="AA126" s="46"/>
      <c r="AB126" s="59"/>
      <c r="AC126" s="58"/>
      <c r="AD126" s="58"/>
      <c r="AE126" s="59"/>
    </row>
    <row r="127" spans="27:31" s="8" customFormat="1" x14ac:dyDescent="0.25">
      <c r="AA127" s="46"/>
      <c r="AB127" s="59"/>
      <c r="AC127" s="58"/>
      <c r="AD127" s="58"/>
      <c r="AE127" s="59"/>
    </row>
    <row r="128" spans="27:31" s="8" customFormat="1" x14ac:dyDescent="0.25">
      <c r="AA128" s="46"/>
      <c r="AB128" s="59"/>
      <c r="AC128" s="58"/>
      <c r="AD128" s="58"/>
      <c r="AE128" s="59"/>
    </row>
    <row r="129" spans="27:31" s="8" customFormat="1" x14ac:dyDescent="0.25">
      <c r="AA129" s="46"/>
      <c r="AB129" s="59"/>
      <c r="AC129" s="58"/>
      <c r="AD129" s="58"/>
      <c r="AE129" s="59"/>
    </row>
    <row r="130" spans="27:31" s="8" customFormat="1" x14ac:dyDescent="0.25">
      <c r="AA130" s="46"/>
      <c r="AB130" s="59"/>
      <c r="AC130" s="58"/>
      <c r="AD130" s="58"/>
      <c r="AE130" s="59"/>
    </row>
    <row r="131" spans="27:31" s="8" customFormat="1" x14ac:dyDescent="0.25">
      <c r="AA131" s="46"/>
      <c r="AB131" s="59"/>
      <c r="AC131" s="58"/>
      <c r="AD131" s="58"/>
      <c r="AE131" s="59"/>
    </row>
    <row r="132" spans="27:31" s="8" customFormat="1" x14ac:dyDescent="0.25">
      <c r="AA132" s="46"/>
      <c r="AB132" s="59"/>
      <c r="AC132" s="58"/>
      <c r="AD132" s="58"/>
      <c r="AE132" s="59"/>
    </row>
    <row r="133" spans="27:31" s="8" customFormat="1" x14ac:dyDescent="0.25">
      <c r="AA133" s="46"/>
      <c r="AB133" s="59"/>
      <c r="AC133" s="58"/>
      <c r="AD133" s="58"/>
      <c r="AE133" s="59"/>
    </row>
    <row r="134" spans="27:31" s="8" customFormat="1" x14ac:dyDescent="0.25">
      <c r="AA134" s="46"/>
      <c r="AB134" s="59"/>
      <c r="AC134" s="58"/>
      <c r="AD134" s="58"/>
      <c r="AE134" s="59"/>
    </row>
    <row r="135" spans="27:31" s="8" customFormat="1" x14ac:dyDescent="0.25">
      <c r="AA135" s="46"/>
      <c r="AB135" s="59"/>
      <c r="AC135" s="58"/>
      <c r="AD135" s="58"/>
      <c r="AE135" s="59"/>
    </row>
    <row r="136" spans="27:31" s="8" customFormat="1" x14ac:dyDescent="0.25">
      <c r="AA136" s="46"/>
      <c r="AB136" s="59"/>
      <c r="AC136" s="58"/>
      <c r="AD136" s="58"/>
      <c r="AE136" s="59"/>
    </row>
    <row r="137" spans="27:31" s="8" customFormat="1" x14ac:dyDescent="0.25">
      <c r="AA137" s="46"/>
      <c r="AB137" s="59"/>
      <c r="AC137" s="58"/>
      <c r="AD137" s="58"/>
      <c r="AE137" s="59"/>
    </row>
    <row r="138" spans="27:31" s="8" customFormat="1" x14ac:dyDescent="0.25">
      <c r="AA138" s="46"/>
      <c r="AB138" s="59"/>
      <c r="AC138" s="58"/>
      <c r="AD138" s="58"/>
      <c r="AE138" s="59"/>
    </row>
    <row r="139" spans="27:31" s="8" customFormat="1" x14ac:dyDescent="0.25">
      <c r="AA139" s="46"/>
      <c r="AB139" s="59"/>
      <c r="AC139" s="58"/>
      <c r="AD139" s="58"/>
      <c r="AE139" s="59"/>
    </row>
    <row r="140" spans="27:31" s="8" customFormat="1" x14ac:dyDescent="0.25">
      <c r="AA140" s="46"/>
      <c r="AB140" s="59"/>
      <c r="AC140" s="58"/>
      <c r="AD140" s="58"/>
      <c r="AE140" s="59"/>
    </row>
    <row r="141" spans="27:31" s="8" customFormat="1" x14ac:dyDescent="0.25">
      <c r="AA141" s="46"/>
      <c r="AB141" s="59"/>
      <c r="AC141" s="58"/>
      <c r="AD141" s="58"/>
      <c r="AE141" s="59"/>
    </row>
    <row r="142" spans="27:31" s="8" customFormat="1" x14ac:dyDescent="0.25">
      <c r="AA142" s="46"/>
      <c r="AB142" s="59"/>
      <c r="AC142" s="58"/>
      <c r="AD142" s="58"/>
      <c r="AE142" s="59"/>
    </row>
    <row r="143" spans="27:31" s="8" customFormat="1" x14ac:dyDescent="0.25">
      <c r="AA143" s="46"/>
      <c r="AB143" s="59"/>
      <c r="AC143" s="58"/>
      <c r="AD143" s="58"/>
      <c r="AE143" s="59"/>
    </row>
    <row r="144" spans="27:31" s="8" customFormat="1" x14ac:dyDescent="0.25">
      <c r="AA144" s="46"/>
      <c r="AB144" s="59"/>
      <c r="AC144" s="58"/>
      <c r="AD144" s="58"/>
      <c r="AE144" s="59"/>
    </row>
    <row r="145" spans="27:31" s="8" customFormat="1" x14ac:dyDescent="0.25">
      <c r="AA145" s="46"/>
      <c r="AB145" s="59"/>
      <c r="AC145" s="58"/>
      <c r="AD145" s="58"/>
      <c r="AE145" s="59"/>
    </row>
    <row r="146" spans="27:31" s="8" customFormat="1" x14ac:dyDescent="0.25">
      <c r="AA146" s="46"/>
      <c r="AB146" s="59"/>
      <c r="AC146" s="58"/>
      <c r="AD146" s="58"/>
      <c r="AE146" s="59"/>
    </row>
    <row r="147" spans="27:31" s="8" customFormat="1" x14ac:dyDescent="0.25">
      <c r="AA147" s="46"/>
      <c r="AB147" s="59"/>
      <c r="AC147" s="58"/>
      <c r="AD147" s="58"/>
      <c r="AE147" s="59"/>
    </row>
    <row r="148" spans="27:31" s="8" customFormat="1" x14ac:dyDescent="0.25">
      <c r="AA148" s="46"/>
      <c r="AB148" s="59"/>
      <c r="AC148" s="58"/>
      <c r="AD148" s="58"/>
      <c r="AE148" s="59"/>
    </row>
    <row r="149" spans="27:31" s="8" customFormat="1" x14ac:dyDescent="0.25">
      <c r="AA149" s="46"/>
      <c r="AB149" s="59"/>
      <c r="AC149" s="58"/>
      <c r="AD149" s="58"/>
      <c r="AE149" s="59"/>
    </row>
    <row r="150" spans="27:31" s="8" customFormat="1" x14ac:dyDescent="0.25">
      <c r="AA150" s="46"/>
      <c r="AB150" s="59"/>
      <c r="AC150" s="58"/>
      <c r="AD150" s="58"/>
      <c r="AE150" s="59"/>
    </row>
    <row r="151" spans="27:31" s="8" customFormat="1" x14ac:dyDescent="0.25">
      <c r="AA151" s="46"/>
      <c r="AB151" s="59"/>
      <c r="AC151" s="58"/>
      <c r="AD151" s="58"/>
      <c r="AE151" s="59"/>
    </row>
    <row r="152" spans="27:31" s="8" customFormat="1" x14ac:dyDescent="0.25">
      <c r="AA152" s="46"/>
      <c r="AB152" s="59"/>
      <c r="AC152" s="58"/>
      <c r="AD152" s="58"/>
      <c r="AE152" s="59"/>
    </row>
    <row r="153" spans="27:31" s="8" customFormat="1" x14ac:dyDescent="0.25">
      <c r="AA153" s="46"/>
      <c r="AB153" s="59"/>
      <c r="AC153" s="58"/>
      <c r="AD153" s="58"/>
      <c r="AE153" s="59"/>
    </row>
    <row r="154" spans="27:31" s="8" customFormat="1" x14ac:dyDescent="0.25">
      <c r="AA154" s="46"/>
      <c r="AB154" s="59"/>
      <c r="AC154" s="58"/>
      <c r="AD154" s="58"/>
      <c r="AE154" s="59"/>
    </row>
    <row r="155" spans="27:31" s="8" customFormat="1" x14ac:dyDescent="0.25">
      <c r="AA155" s="46"/>
      <c r="AB155" s="59"/>
      <c r="AC155" s="58"/>
      <c r="AD155" s="58"/>
      <c r="AE155" s="59"/>
    </row>
    <row r="156" spans="27:31" s="8" customFormat="1" x14ac:dyDescent="0.25">
      <c r="AA156" s="46"/>
      <c r="AB156" s="59"/>
      <c r="AC156" s="58"/>
      <c r="AD156" s="58"/>
      <c r="AE156" s="59"/>
    </row>
    <row r="157" spans="27:31" s="8" customFormat="1" x14ac:dyDescent="0.25">
      <c r="AA157" s="46"/>
      <c r="AB157" s="59"/>
      <c r="AC157" s="58"/>
      <c r="AD157" s="58"/>
      <c r="AE157" s="59"/>
    </row>
    <row r="158" spans="27:31" s="8" customFormat="1" x14ac:dyDescent="0.25">
      <c r="AA158" s="46"/>
      <c r="AB158" s="59"/>
      <c r="AC158" s="58"/>
      <c r="AD158" s="58"/>
      <c r="AE158" s="59"/>
    </row>
    <row r="159" spans="27:31" s="8" customFormat="1" x14ac:dyDescent="0.25">
      <c r="AA159" s="46"/>
      <c r="AB159" s="59"/>
      <c r="AC159" s="58"/>
      <c r="AD159" s="58"/>
      <c r="AE159" s="59"/>
    </row>
    <row r="160" spans="27:31" s="8" customFormat="1" x14ac:dyDescent="0.25">
      <c r="AA160" s="46"/>
      <c r="AB160" s="59"/>
      <c r="AC160" s="58"/>
      <c r="AD160" s="58"/>
      <c r="AE160" s="59"/>
    </row>
    <row r="161" spans="27:31" s="8" customFormat="1" x14ac:dyDescent="0.25">
      <c r="AA161" s="46"/>
      <c r="AB161" s="59"/>
      <c r="AC161" s="58"/>
      <c r="AD161" s="58"/>
      <c r="AE161" s="59"/>
    </row>
    <row r="162" spans="27:31" s="8" customFormat="1" x14ac:dyDescent="0.25">
      <c r="AA162" s="46"/>
      <c r="AB162" s="59"/>
      <c r="AC162" s="58"/>
      <c r="AD162" s="58"/>
      <c r="AE162" s="59"/>
    </row>
    <row r="163" spans="27:31" s="8" customFormat="1" x14ac:dyDescent="0.25">
      <c r="AA163" s="46"/>
      <c r="AB163" s="59"/>
      <c r="AC163" s="58"/>
      <c r="AD163" s="58"/>
      <c r="AE163" s="59"/>
    </row>
    <row r="164" spans="27:31" s="8" customFormat="1" x14ac:dyDescent="0.25">
      <c r="AA164" s="46"/>
      <c r="AB164" s="59"/>
      <c r="AC164" s="58"/>
      <c r="AD164" s="58"/>
      <c r="AE164" s="59"/>
    </row>
    <row r="165" spans="27:31" s="8" customFormat="1" x14ac:dyDescent="0.25">
      <c r="AA165" s="46"/>
      <c r="AB165" s="59"/>
      <c r="AC165" s="58"/>
      <c r="AD165" s="58"/>
      <c r="AE165" s="59"/>
    </row>
    <row r="166" spans="27:31" s="8" customFormat="1" x14ac:dyDescent="0.25">
      <c r="AA166" s="46"/>
      <c r="AB166" s="59"/>
      <c r="AC166" s="58"/>
      <c r="AD166" s="58"/>
      <c r="AE166" s="59"/>
    </row>
    <row r="167" spans="27:31" s="8" customFormat="1" x14ac:dyDescent="0.25">
      <c r="AA167" s="46"/>
      <c r="AB167" s="59"/>
      <c r="AC167" s="58"/>
      <c r="AD167" s="58"/>
      <c r="AE167" s="59"/>
    </row>
    <row r="168" spans="27:31" s="8" customFormat="1" x14ac:dyDescent="0.25">
      <c r="AA168" s="46"/>
      <c r="AB168" s="59"/>
      <c r="AC168" s="58"/>
      <c r="AD168" s="58"/>
      <c r="AE168" s="59"/>
    </row>
    <row r="169" spans="27:31" s="8" customFormat="1" x14ac:dyDescent="0.25">
      <c r="AA169" s="46"/>
      <c r="AB169" s="59"/>
      <c r="AC169" s="58"/>
      <c r="AD169" s="58"/>
      <c r="AE169" s="59"/>
    </row>
    <row r="170" spans="27:31" s="8" customFormat="1" x14ac:dyDescent="0.25">
      <c r="AA170" s="46"/>
      <c r="AB170" s="59"/>
      <c r="AC170" s="58"/>
      <c r="AD170" s="58"/>
      <c r="AE170" s="59"/>
    </row>
    <row r="171" spans="27:31" s="8" customFormat="1" x14ac:dyDescent="0.25">
      <c r="AA171" s="46"/>
      <c r="AB171" s="59"/>
      <c r="AC171" s="58"/>
      <c r="AD171" s="58"/>
      <c r="AE171" s="59"/>
    </row>
  </sheetData>
  <mergeCells count="31">
    <mergeCell ref="K8:M8"/>
    <mergeCell ref="A9:Z9"/>
    <mergeCell ref="A10:Z10"/>
    <mergeCell ref="A11:Z11"/>
    <mergeCell ref="A14:A17"/>
    <mergeCell ref="B14:G14"/>
    <mergeCell ref="H14:H17"/>
    <mergeCell ref="I14:L14"/>
    <mergeCell ref="M14:P14"/>
    <mergeCell ref="Q14:X14"/>
    <mergeCell ref="Y14:Y17"/>
    <mergeCell ref="Z14:Z17"/>
    <mergeCell ref="B15:B17"/>
    <mergeCell ref="C15:C17"/>
    <mergeCell ref="D15:D17"/>
    <mergeCell ref="E15:F15"/>
    <mergeCell ref="W15:X16"/>
    <mergeCell ref="E16:E17"/>
    <mergeCell ref="F16:F17"/>
    <mergeCell ref="B20:B37"/>
    <mergeCell ref="L15:L17"/>
    <mergeCell ref="M15:N16"/>
    <mergeCell ref="O15:O17"/>
    <mergeCell ref="P15:P17"/>
    <mergeCell ref="Q15:R16"/>
    <mergeCell ref="S15:T16"/>
    <mergeCell ref="G15:G17"/>
    <mergeCell ref="I15:I17"/>
    <mergeCell ref="J15:J17"/>
    <mergeCell ref="K15:K17"/>
    <mergeCell ref="U15:V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Мельничук</dc:creator>
  <cp:lastModifiedBy>Ирина Цыганкова- Павлова</cp:lastModifiedBy>
  <dcterms:created xsi:type="dcterms:W3CDTF">2023-07-12T07:41:24Z</dcterms:created>
  <dcterms:modified xsi:type="dcterms:W3CDTF">2023-07-20T04:51:38Z</dcterms:modified>
</cp:coreProperties>
</file>