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Исполнение ТС 2024 год\Отчет на сайт\"/>
    </mc:Choice>
  </mc:AlternateContent>
  <bookViews>
    <workbookView xWindow="-120" yWindow="-120" windowWidth="29040" windowHeight="15840"/>
  </bookViews>
  <sheets>
    <sheet name="2024" sheetId="1" r:id="rId1"/>
  </sheets>
  <definedNames>
    <definedName name="_xlnm._FilterDatabase" localSheetId="0" hidden="1">'2024'!$I$13:$L$52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2" i="1" l="1"/>
  <c r="F50" i="1" l="1"/>
  <c r="R52" i="1" l="1"/>
  <c r="Q52" i="1"/>
  <c r="T52" i="1"/>
  <c r="V52" i="1"/>
  <c r="J52" i="1"/>
  <c r="K38" i="1" l="1"/>
  <c r="K37" i="1"/>
  <c r="J33" i="1" l="1"/>
  <c r="K21" i="1" l="1"/>
  <c r="M42" i="1" l="1"/>
  <c r="M21" i="1" l="1"/>
  <c r="M22" i="1"/>
  <c r="M23" i="1"/>
  <c r="M24" i="1"/>
  <c r="M25" i="1"/>
  <c r="M26" i="1"/>
  <c r="M27" i="1"/>
  <c r="M52" i="1" s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3" i="1"/>
  <c r="M44" i="1"/>
  <c r="M45" i="1"/>
  <c r="M46" i="1"/>
  <c r="M47" i="1"/>
  <c r="M48" i="1"/>
  <c r="M49" i="1"/>
  <c r="M50" i="1"/>
  <c r="K40" i="1" l="1"/>
  <c r="K41" i="1"/>
  <c r="K42" i="1"/>
  <c r="K43" i="1"/>
  <c r="K44" i="1"/>
  <c r="K45" i="1"/>
  <c r="K46" i="1"/>
  <c r="K47" i="1"/>
  <c r="K48" i="1"/>
  <c r="K49" i="1"/>
  <c r="K50" i="1"/>
  <c r="K33" i="1"/>
  <c r="K34" i="1"/>
  <c r="K35" i="1"/>
  <c r="K36" i="1"/>
  <c r="K29" i="1"/>
  <c r="K30" i="1"/>
  <c r="K31" i="1"/>
  <c r="K32" i="1"/>
  <c r="K24" i="1"/>
  <c r="K25" i="1"/>
  <c r="K26" i="1"/>
  <c r="K27" i="1"/>
  <c r="K52" i="1" s="1"/>
  <c r="K28" i="1"/>
  <c r="K22" i="1"/>
  <c r="K23" i="1"/>
  <c r="K20" i="1"/>
  <c r="M20" i="1"/>
  <c r="M51" i="1" l="1"/>
  <c r="M19" i="1"/>
  <c r="M17" i="1"/>
  <c r="M18" i="1"/>
  <c r="M16" i="1"/>
  <c r="K51" i="1" l="1"/>
  <c r="K19" i="1"/>
  <c r="K18" i="1" l="1"/>
  <c r="K17" i="1"/>
  <c r="K16" i="1" l="1"/>
  <c r="X52" i="1" l="1"/>
  <c r="Y52" i="1"/>
</calcChain>
</file>

<file path=xl/sharedStrings.xml><?xml version="1.0" encoding="utf-8"?>
<sst xmlns="http://schemas.openxmlformats.org/spreadsheetml/2006/main" count="572" uniqueCount="99">
  <si>
    <t>к Правилам утверждения инвестиционных</t>
  </si>
  <si>
    <t>программ (проектов) субъекта естественной</t>
  </si>
  <si>
    <t>монополии, их корректировки, а также</t>
  </si>
  <si>
    <t>проведения анализа информации об их</t>
  </si>
  <si>
    <t>исполнении</t>
  </si>
  <si>
    <t>№ п/п</t>
  </si>
  <si>
    <t>Информация о плановых и фактических объемах предоставления регулируемых услуг (товаров, работ)</t>
  </si>
  <si>
    <t>Отчет о прибылях и убытках*</t>
  </si>
  <si>
    <t>Сумма инвестиционной программы (проекта)</t>
  </si>
  <si>
    <t>Информация о фактических условиях и размерах финансирования инвестиционной программы (проекта), тыс. 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</si>
  <si>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</si>
  <si>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</si>
  <si>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Наименование регулируемых услуг (товаров, работ) и обслуживаемая территория</t>
  </si>
  <si>
    <t>Наименование мероприятий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</si>
  <si>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</si>
  <si>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</si>
  <si>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</si>
  <si>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</si>
  <si>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</si>
  <si>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Заемные средства</t>
  </si>
  <si>
    <t>Бюджетные средства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</si>
  <si>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</si>
  <si>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</si>
  <si>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</si>
  <si>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план</t>
  </si>
  <si>
    <t>факт</t>
  </si>
  <si>
    <t xml:space="preserve">амортизация </t>
  </si>
  <si>
    <t xml:space="preserve">прибыль </t>
  </si>
  <si>
    <t>факт прошлого года</t>
  </si>
  <si>
    <t>факт текущего года</t>
  </si>
  <si>
    <t xml:space="preserve"> -</t>
  </si>
  <si>
    <t>Повышение надежности и электроснабжения потребителей области, а также повышения качества передаваемой электрической энергии.</t>
  </si>
  <si>
    <t xml:space="preserve">Директор Предприятия электрических сетей
ТОО «Kazakhmys Distribution  
(Казахмыс Дистрибьюшн)»
</t>
  </si>
  <si>
    <t>Дата «___» ______________ 20____ года</t>
  </si>
  <si>
    <t xml:space="preserve"> </t>
  </si>
  <si>
    <t>шт</t>
  </si>
  <si>
    <t>услуга</t>
  </si>
  <si>
    <t>Всего:</t>
  </si>
  <si>
    <t>Кравчук Анатолий Николаевич _________________________________</t>
  </si>
  <si>
    <t>01.01-2023-31.12.2023</t>
  </si>
  <si>
    <t>м</t>
  </si>
  <si>
    <t xml:space="preserve">Оснащение GPS модулями автотранспорта </t>
  </si>
  <si>
    <t>Вневедомственной экспертизы: Замена анкерной опоры №20 ЛЭП 2-х цепной ВЛ-35кВ 9Ц и 10Ц с расщепленными фазами</t>
  </si>
  <si>
    <t>-</t>
  </si>
  <si>
    <t>Улучшение производственных показателей, %, по годам реализации в зависимости от утвержденной инвестиционной программы</t>
  </si>
  <si>
    <t>Передача  электрической энергии</t>
  </si>
  <si>
    <t>Отклонение</t>
  </si>
  <si>
    <t>Причины отклонения</t>
  </si>
  <si>
    <t>Собственные средства</t>
  </si>
  <si>
    <t>Оценка повышения качества и надежности предоставляемых регулируемых услуг и эффективности деятельности</t>
  </si>
  <si>
    <t>**информация представляется с приложением подтверждающих документов по реализации инвестиционной программы (копии соответствующих договоров, контрактов, акты о приемке выполненных работ, справка о стоимости выполненных работ и затрат, счет-фактуры, акты-приемки в эксплуатацию государственных приемочных комиссий, внутренние накладные, внутренние приказы субъектов регулируемого рынка о вводе в эксплуатацию и принятии на баланс).</t>
  </si>
  <si>
    <t>**  информация заполняется, в том числе, по иным показателям с учетом специфики отрасли (если предусмотрено в утвержденной инвестиционной программе (проекте));</t>
  </si>
  <si>
    <r>
      <t xml:space="preserve">*  отчет о прибылях и убытках представляется согласно </t>
    </r>
    <r>
      <rPr>
        <u/>
        <sz val="12"/>
        <color rgb="FF000000"/>
        <rFont val="Times New Roman"/>
        <family val="1"/>
        <charset val="204"/>
      </rPr>
      <t>приложению 3</t>
    </r>
    <r>
      <rPr>
        <sz val="12"/>
        <color rgb="FF000000"/>
        <rFont val="Times New Roman"/>
        <family val="1"/>
        <charset val="204"/>
      </rPr>
      <t xml:space="preserve"> приказа Министра финансов Республики Казахстан от 28 июня 2017 года № 404 (зарегистророванный в Реестре государственной регистрации нормативных правовых актов за №15384); )»;</t>
    </r>
  </si>
  <si>
    <t>Примечание:</t>
  </si>
  <si>
    <t xml:space="preserve">Приобретение и замена: Выключатель элегазовый колонкового типа ВЛ-110кВ 1С г.Сатпаев ЦПЭС, ГПП-шх.57 </t>
  </si>
  <si>
    <t>01.01-2024-31.12.2024</t>
  </si>
  <si>
    <t>Приобретение и замена:Выключатель ВВ/ТЕL-6кВ г.Сатпаев, РП-шх.61</t>
  </si>
  <si>
    <t>Приобретение и замена:Выключатель ВВ/ТЕL-6кВ г.Жезказган, ЦРП-3(3шт),6 (2 шт),7 (3шт),10 (5шт)</t>
  </si>
  <si>
    <t>Приобретение и замена: КТПБ-400-6/0,4 кВ ТП-15в квл, ТП-ДКМ, ТП-10квл</t>
  </si>
  <si>
    <t>Приобретение :ШКАФ УПРАВЛЕНИЯ ОПЕРАТИВНЫМ ТОКОМ ШУОТ 380 50ГЦ 230В 80А г.Сатпаев, ЦСЭС, ЦРП-5</t>
  </si>
  <si>
    <t xml:space="preserve">шт </t>
  </si>
  <si>
    <t>Приобретение и замена: ВАБ-49-3200/15; Катодное линейные г.Жезказган ЦРП-5Т</t>
  </si>
  <si>
    <t>Приобретение и замена: Реклоузер 35кВ ЦРП-12</t>
  </si>
  <si>
    <t>Приобретение и замена: Реклоузер 35кВ ЦРП-9, ЦРП-2</t>
  </si>
  <si>
    <t>Приобретение: ОБОГРЕВАТЕЛЬ КОНВЕКТОРНЫЙ ECH/R-1500E г.Сатпаев, ПЭС ЦРП</t>
  </si>
  <si>
    <t>Приобретение: ОБОГРЕВАТЕЛЬ КОНВЕКТОРНЫЙ 220-230В 1000ВТ НА 10М2 г.Сатпаев, ПЭС ЦРП</t>
  </si>
  <si>
    <t xml:space="preserve">Приобретение и замена:  Приобретение АППАРАТ ДЛЯ ИЗМЕРЕНИЯ НАПРЯЖЕНИЯ ПРОБОЯ ТРАНСФ-ГО МАСЛА  г.Сатпаев, ЭТЛ        </t>
  </si>
  <si>
    <t xml:space="preserve">Установка приборов учета АСКУЭ в городе Сатпаев </t>
  </si>
  <si>
    <t xml:space="preserve"> Приобретение и замена: трансформатор   ТДНС-35/10000  ЦРП-3 ЦСЭС</t>
  </si>
  <si>
    <t xml:space="preserve">  Замена трансформатора ТМ-630 кВа/6-0,4 кВ тр. ТП-7 мкр-1 </t>
  </si>
  <si>
    <t>Приобретение и замена: ТРАНСФОРМАТОР ТМ-630КВА-35/0,4КВ-У1 У/УН-0" на скважине №23 Уйтас-Айдосского водозабора</t>
  </si>
  <si>
    <t xml:space="preserve"> Проектирование: Замена  кабеля в городе Жезказган</t>
  </si>
  <si>
    <t xml:space="preserve">Установка устройства для перекрытия дороги  </t>
  </si>
  <si>
    <t>Капитальный ремонт ВЛ-6кВ Старый микрорайон</t>
  </si>
  <si>
    <t>Капитальный ремонт ВЛ-6кВ "ЖДЦ" (станция Комбинатская)с ЦРП-4 яч.№10 в районе ул.Жездинская</t>
  </si>
  <si>
    <t>Разработка проектно-сметной документации на капитальный ремонт здания «Гараж (6 боксов) и лаборатория</t>
  </si>
  <si>
    <t>Разработка ПСД  корр. Проекта :«Капитальный   ремонт здания гаражей (инв. № ОС-23000001734) ПЭС</t>
  </si>
  <si>
    <t>Оборудование для улуч. условий труда</t>
  </si>
  <si>
    <t>проект</t>
  </si>
  <si>
    <t>Приобретение  АВТОМОБИЛЯ ФУРГОН 27527, 7 МЕСТ, ОБЪЕМ 2,69Л, БЕНЗИН</t>
  </si>
  <si>
    <t>ед</t>
  </si>
  <si>
    <t>Приобретение: СТАНОК РАСПИЛОЧНЫЙ КРУГЛОПИЛЬНЫЙ 5500ВТ 380В 980Х730Х810</t>
  </si>
  <si>
    <t xml:space="preserve">Разработка ПСД  «Системы телемеханики Сатпаевской площадки» </t>
  </si>
  <si>
    <t xml:space="preserve">Установка системы учета СИЗ ПЭС </t>
  </si>
  <si>
    <t>Установка ограждений к зданию мастерской с тремя гаражами (оформление зем участков)</t>
  </si>
  <si>
    <t xml:space="preserve">Приобретение и замена: Устройство сбора и передачи данных </t>
  </si>
  <si>
    <t>Установка системы тепло учета (СТУ) с электромагнитными расходомерами</t>
  </si>
  <si>
    <t xml:space="preserve">Замена трансформаторов напряжения 35кВ ГПП-шх.57 </t>
  </si>
  <si>
    <t xml:space="preserve">Капитальный ремонт кровли здания ЦРП-7 </t>
  </si>
  <si>
    <t>не исполнение</t>
  </si>
  <si>
    <t>Согласно приказа от 26.02.2025г. №26-ОД Перенос сроков исполнения мероприятий с 2024года на 2025год.</t>
  </si>
  <si>
    <t>по итогам тендерных процедур</t>
  </si>
  <si>
    <t xml:space="preserve">Предприятие электрических сетей ТОО "Kazakhmys Distribution" (Казахмыс Дистрибьюшн), вид деятельности: передача электроэнергии. Инвестиционная программа утверждена совместным приказом  №26-ОД от 26.02.2025года Министерства энергетики Республики Казахстан и  Департамента Комитета по регулированию естественных монополий Министерства национальной экономики Республики Казахстан по области Ұлытау </t>
  </si>
  <si>
    <t xml:space="preserve">опоры </t>
  </si>
  <si>
    <t>Капитальный ремонт ВЛ-6кВ «Развилка» (протяженность-6,018 км.), замена опор</t>
  </si>
  <si>
    <t>Приобретение: ВЕСЫ НАПОЛЬНЫЕ 100КГ</t>
  </si>
  <si>
    <t>Приобретение: ДОЗИМЕТР ГАММА-ИЗЛУЧЕНИЯ ИНДИВИДУАЛЬНЫЙ ДКГ-05Д 47X26X87ММ"</t>
  </si>
  <si>
    <t>м2</t>
  </si>
  <si>
    <t>форма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</si>
</sst>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р_._-;\-* #,##0.00_р_._-;_-* &quot;-&quot;??_р_._-;_-@_-"/>
    <numFmt numFmtId="166" formatCode="#,##0.000_ ;\-#,##0.000\ "/>
    <numFmt numFmtId="167" formatCode="#,##0.000"/>
    <numFmt numFmtId="168" formatCode="#,##0.0000"/>
    <numFmt numFmtId="169" formatCode="#,##0.00_ ;\-#,##0.00\ 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3" fillId="2" borderId="0" xfId="0" applyFont="1" applyFill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4" fontId="0" fillId="0" borderId="0" xfId="0" applyNumberFormat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4" fontId="2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2" borderId="0" xfId="0" applyFill="1"/>
    <xf numFmtId="4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43" fontId="10" fillId="2" borderId="1" xfId="1" applyFont="1" applyFill="1" applyBorder="1" applyAlignment="1">
      <alignment vertical="center" wrapText="1"/>
    </xf>
    <xf numFmtId="4" fontId="0" fillId="2" borderId="0" xfId="0" applyNumberFormat="1" applyFill="1" applyAlignment="1">
      <alignment vertical="center" wrapText="1"/>
    </xf>
    <xf numFmtId="0" fontId="11" fillId="2" borderId="0" xfId="0" applyFont="1" applyFill="1"/>
    <xf numFmtId="4" fontId="0" fillId="2" borderId="0" xfId="0" applyNumberFormat="1" applyFill="1"/>
    <xf numFmtId="49" fontId="4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43" fontId="10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Border="1"/>
    <xf numFmtId="49" fontId="8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43" fontId="10" fillId="2" borderId="0" xfId="1" applyFont="1" applyFill="1" applyBorder="1" applyAlignment="1">
      <alignment vertical="center" wrapText="1"/>
    </xf>
    <xf numFmtId="43" fontId="4" fillId="0" borderId="0" xfId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4" fontId="2" fillId="2" borderId="0" xfId="0" applyNumberFormat="1" applyFont="1" applyFill="1"/>
    <xf numFmtId="4" fontId="7" fillId="2" borderId="0" xfId="0" applyNumberFormat="1" applyFont="1" applyFill="1"/>
    <xf numFmtId="3" fontId="4" fillId="2" borderId="3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2" borderId="0" xfId="2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15" fillId="2" borderId="0" xfId="1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66" fontId="9" fillId="2" borderId="1" xfId="8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20" fillId="2" borderId="3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43" fontId="21" fillId="2" borderId="1" xfId="1" applyFont="1" applyFill="1" applyBorder="1" applyAlignment="1">
      <alignment horizontal="left" vertical="center" wrapText="1"/>
    </xf>
    <xf numFmtId="43" fontId="3" fillId="0" borderId="0" xfId="0" applyNumberFormat="1" applyFont="1" applyAlignment="1">
      <alignment vertical="center"/>
    </xf>
    <xf numFmtId="43" fontId="11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3" fontId="22" fillId="0" borderId="1" xfId="1" applyFont="1" applyFill="1" applyBorder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6" fontId="9" fillId="0" borderId="1" xfId="8" applyNumberFormat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43" fontId="24" fillId="2" borderId="0" xfId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43" fontId="20" fillId="2" borderId="1" xfId="1" applyFont="1" applyFill="1" applyBorder="1" applyAlignment="1">
      <alignment horizontal="left" vertical="center" wrapText="1"/>
    </xf>
    <xf numFmtId="166" fontId="3" fillId="2" borderId="1" xfId="8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7" fontId="16" fillId="2" borderId="1" xfId="0" applyNumberFormat="1" applyFont="1" applyFill="1" applyBorder="1" applyAlignment="1">
      <alignment horizontal="center" vertical="center" wrapText="1"/>
    </xf>
    <xf numFmtId="168" fontId="16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22" fillId="2" borderId="1" xfId="1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vertical="center" wrapText="1"/>
    </xf>
    <xf numFmtId="169" fontId="9" fillId="2" borderId="1" xfId="8" applyNumberFormat="1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6" xfId="0" applyNumberFormat="1" applyFont="1" applyBorder="1" applyAlignment="1">
      <alignment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</cellXfs>
  <cellStyles count="9">
    <cellStyle name="Гиперссылка 2 4" xfId="2"/>
    <cellStyle name="Обычный" xfId="0" builtinId="0"/>
    <cellStyle name="Обычный 2 10 10 10" xfId="4"/>
    <cellStyle name="Обычный 2 65 2 2" xfId="3"/>
    <cellStyle name="Обычный 4" xfId="5"/>
    <cellStyle name="Финансовый" xfId="1" builtinId="3"/>
    <cellStyle name="Финансовый 11 11" xfId="7"/>
    <cellStyle name="Финансовый 2 2 4" xfId="6"/>
    <cellStyle name="Финансовый 4" xfId="8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l:39695703.100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68"/>
  <sheetViews>
    <sheetView tabSelected="1" topLeftCell="E1" zoomScale="70" zoomScaleNormal="70" workbookViewId="0">
      <selection activeCell="G13" sqref="G13:G14"/>
    </sheetView>
  </sheetViews>
  <sheetFormatPr defaultRowHeight="15" x14ac:dyDescent="0.25"/>
  <cols>
    <col min="1" max="1" width="9.28515625" style="25" customWidth="1"/>
    <col min="2" max="2" width="18.5703125" customWidth="1"/>
    <col min="3" max="3" width="36.7109375" style="25" customWidth="1"/>
    <col min="4" max="4" width="10.140625" customWidth="1"/>
    <col min="5" max="5" width="10.5703125" customWidth="1"/>
    <col min="6" max="6" width="10.140625" customWidth="1"/>
    <col min="7" max="7" width="15.7109375" customWidth="1"/>
    <col min="8" max="8" width="10.140625" customWidth="1"/>
    <col min="9" max="9" width="16.42578125" style="33" customWidth="1"/>
    <col min="10" max="10" width="15.85546875" style="33" customWidth="1"/>
    <col min="11" max="11" width="15.42578125" style="114" customWidth="1"/>
    <col min="12" max="12" width="33.140625" style="23" customWidth="1"/>
    <col min="13" max="13" width="17.42578125" style="33" customWidth="1"/>
    <col min="14" max="14" width="28.5703125" style="23" customWidth="1"/>
    <col min="15" max="15" width="11.85546875" customWidth="1"/>
    <col min="16" max="16" width="13.28515625" customWidth="1"/>
    <col min="17" max="17" width="10.5703125" customWidth="1"/>
    <col min="18" max="18" width="13.7109375" style="24" customWidth="1"/>
    <col min="19" max="19" width="11" style="60" customWidth="1"/>
    <col min="20" max="20" width="11.7109375" style="60" customWidth="1"/>
    <col min="21" max="21" width="10.5703125" customWidth="1"/>
    <col min="22" max="22" width="10.140625" customWidth="1"/>
    <col min="23" max="23" width="13" style="60" customWidth="1"/>
    <col min="24" max="24" width="10.85546875" style="60" customWidth="1"/>
    <col min="25" max="25" width="21.7109375" customWidth="1"/>
    <col min="26" max="26" width="33" customWidth="1"/>
    <col min="27" max="28" width="9.140625" customWidth="1"/>
  </cols>
  <sheetData>
    <row r="1" spans="1:26" ht="15.75" x14ac:dyDescent="0.25">
      <c r="A1" s="2"/>
      <c r="B1" s="1"/>
      <c r="C1" s="2"/>
      <c r="D1" s="1"/>
      <c r="E1" s="1"/>
      <c r="F1" s="1"/>
      <c r="G1" s="1"/>
      <c r="H1" s="1"/>
      <c r="I1" s="29"/>
      <c r="J1" s="29"/>
      <c r="K1" s="112"/>
      <c r="L1" s="3"/>
      <c r="M1" s="29"/>
      <c r="N1" s="3"/>
      <c r="O1" s="1"/>
      <c r="P1" s="1"/>
      <c r="Q1" s="1"/>
      <c r="R1" s="4"/>
      <c r="S1" s="55"/>
      <c r="T1" s="55"/>
      <c r="U1" s="1"/>
      <c r="V1" s="1"/>
      <c r="W1" s="55"/>
      <c r="X1" s="55"/>
      <c r="Y1" s="2"/>
      <c r="Z1" s="86" t="s">
        <v>98</v>
      </c>
    </row>
    <row r="2" spans="1:26" ht="15.75" x14ac:dyDescent="0.25">
      <c r="A2" s="2"/>
      <c r="B2" s="1"/>
      <c r="C2" s="2"/>
      <c r="D2" s="1"/>
      <c r="E2" s="1"/>
      <c r="F2" s="1"/>
      <c r="G2" s="1"/>
      <c r="H2" s="1"/>
      <c r="I2" s="29"/>
      <c r="J2" s="29"/>
      <c r="K2" s="112"/>
      <c r="L2" s="3"/>
      <c r="M2" s="29"/>
      <c r="N2" s="3"/>
      <c r="O2" s="1"/>
      <c r="P2" s="1"/>
      <c r="Q2" s="1"/>
      <c r="R2" s="4"/>
      <c r="S2" s="55"/>
      <c r="T2" s="55"/>
      <c r="U2" s="1"/>
      <c r="V2" s="1"/>
      <c r="W2" s="55"/>
      <c r="X2" s="55"/>
      <c r="Y2" s="2"/>
      <c r="Z2" s="87" t="s">
        <v>0</v>
      </c>
    </row>
    <row r="3" spans="1:26" ht="15.75" x14ac:dyDescent="0.25">
      <c r="A3" s="2"/>
      <c r="B3" s="1"/>
      <c r="C3" s="2"/>
      <c r="D3" s="1"/>
      <c r="E3" s="1"/>
      <c r="F3" s="1"/>
      <c r="G3" s="1"/>
      <c r="H3" s="1"/>
      <c r="I3" s="29"/>
      <c r="J3" s="29"/>
      <c r="K3" s="112"/>
      <c r="L3" s="3"/>
      <c r="M3" s="29"/>
      <c r="N3" s="3"/>
      <c r="O3" s="1"/>
      <c r="P3" s="1"/>
      <c r="Q3" s="1"/>
      <c r="R3" s="4"/>
      <c r="S3" s="55"/>
      <c r="T3" s="55"/>
      <c r="U3" s="1"/>
      <c r="V3" s="1"/>
      <c r="W3" s="55"/>
      <c r="X3" s="55"/>
      <c r="Y3" s="2"/>
      <c r="Z3" s="86" t="s">
        <v>1</v>
      </c>
    </row>
    <row r="4" spans="1:26" ht="15.75" x14ac:dyDescent="0.25">
      <c r="A4" s="2"/>
      <c r="B4" s="1"/>
      <c r="C4" s="2"/>
      <c r="D4" s="1"/>
      <c r="E4" s="1"/>
      <c r="F4" s="1"/>
      <c r="G4" s="1"/>
      <c r="H4" s="1"/>
      <c r="I4" s="29"/>
      <c r="J4" s="29"/>
      <c r="K4" s="112"/>
      <c r="L4" s="3"/>
      <c r="M4" s="29"/>
      <c r="N4" s="3"/>
      <c r="O4" s="3"/>
      <c r="P4" s="1"/>
      <c r="Q4" s="1"/>
      <c r="R4" s="4"/>
      <c r="S4" s="55"/>
      <c r="T4" s="55"/>
      <c r="U4" s="1"/>
      <c r="V4" s="1"/>
      <c r="W4" s="55"/>
      <c r="X4" s="55"/>
      <c r="Y4" s="2"/>
      <c r="Z4" s="86" t="s">
        <v>2</v>
      </c>
    </row>
    <row r="5" spans="1:26" ht="15.75" x14ac:dyDescent="0.25">
      <c r="A5" s="2"/>
      <c r="B5" s="1"/>
      <c r="C5" s="2"/>
      <c r="D5" s="1"/>
      <c r="E5" s="1"/>
      <c r="F5" s="1"/>
      <c r="G5" s="1"/>
      <c r="H5" s="1"/>
      <c r="I5" s="29"/>
      <c r="J5" s="29"/>
      <c r="K5" s="112"/>
      <c r="L5" s="6">
        <v>0</v>
      </c>
      <c r="M5" s="83"/>
      <c r="N5" s="6">
        <v>100</v>
      </c>
      <c r="O5" s="7"/>
      <c r="P5" s="7"/>
      <c r="Q5" s="7"/>
      <c r="R5" s="8" t="e">
        <v>#VALUE!</v>
      </c>
      <c r="S5" s="56">
        <v>60.335909834951003</v>
      </c>
      <c r="T5" s="56">
        <v>0</v>
      </c>
      <c r="U5" s="7"/>
      <c r="V5" s="1"/>
      <c r="W5" s="55"/>
      <c r="X5" s="55"/>
      <c r="Y5" s="2"/>
      <c r="Z5" s="86" t="s">
        <v>3</v>
      </c>
    </row>
    <row r="6" spans="1:26" ht="15.75" x14ac:dyDescent="0.25">
      <c r="A6" s="2"/>
      <c r="B6" s="1"/>
      <c r="C6" s="2"/>
      <c r="D6" s="1"/>
      <c r="E6" s="1"/>
      <c r="F6" s="1"/>
      <c r="G6" s="1"/>
      <c r="H6" s="1"/>
      <c r="I6" s="29"/>
      <c r="J6" s="29"/>
      <c r="K6" s="112"/>
      <c r="L6" s="6"/>
      <c r="M6" s="83"/>
      <c r="N6" s="6"/>
      <c r="O6" s="7"/>
      <c r="P6" s="7"/>
      <c r="Q6" s="7"/>
      <c r="R6" s="8"/>
      <c r="S6" s="56"/>
      <c r="T6" s="56"/>
      <c r="U6" s="7"/>
      <c r="V6" s="1"/>
      <c r="W6" s="55"/>
      <c r="X6" s="55"/>
      <c r="Y6" s="2"/>
      <c r="Z6" s="86" t="s">
        <v>4</v>
      </c>
    </row>
    <row r="7" spans="1:26" ht="15.75" x14ac:dyDescent="0.25">
      <c r="A7" s="2"/>
      <c r="B7" s="1"/>
      <c r="C7" s="2"/>
      <c r="D7" s="1"/>
      <c r="E7" s="1"/>
      <c r="F7" s="1"/>
      <c r="G7" s="1"/>
      <c r="H7" s="1"/>
      <c r="I7" s="29"/>
      <c r="J7" s="29"/>
      <c r="K7" s="112"/>
      <c r="L7" s="3"/>
      <c r="M7" s="29"/>
      <c r="N7" s="3"/>
      <c r="O7" s="1"/>
      <c r="P7" s="1"/>
      <c r="Q7" s="1"/>
      <c r="R7" s="4"/>
      <c r="S7" s="55"/>
      <c r="T7" s="55"/>
      <c r="U7" s="1"/>
      <c r="V7" s="1"/>
      <c r="W7" s="55"/>
      <c r="X7" s="55"/>
      <c r="Y7" s="1"/>
      <c r="Z7" s="5"/>
    </row>
    <row r="8" spans="1:26" ht="15.75" x14ac:dyDescent="0.25">
      <c r="A8" s="2"/>
      <c r="B8" s="1"/>
      <c r="C8" s="2"/>
      <c r="D8" s="1"/>
      <c r="E8" s="1"/>
      <c r="F8" s="1"/>
      <c r="G8" s="1"/>
      <c r="H8" s="1"/>
      <c r="I8" s="29"/>
      <c r="J8" s="29"/>
      <c r="K8" s="112"/>
      <c r="L8" s="3"/>
      <c r="M8" s="29"/>
      <c r="N8" s="3"/>
      <c r="O8" s="1"/>
      <c r="P8" s="1"/>
      <c r="Q8" s="1"/>
      <c r="R8" s="4"/>
      <c r="S8" s="55"/>
      <c r="T8" s="55"/>
      <c r="U8" s="1"/>
      <c r="V8" s="1"/>
      <c r="W8" s="55"/>
      <c r="X8" s="55"/>
      <c r="Y8" s="1"/>
      <c r="Z8" s="1"/>
    </row>
    <row r="9" spans="1:26" s="97" customFormat="1" ht="52.5" customHeight="1" x14ac:dyDescent="0.25">
      <c r="A9" s="144" t="s">
        <v>92</v>
      </c>
      <c r="B9" s="144"/>
      <c r="C9" s="144"/>
      <c r="D9" s="144"/>
      <c r="E9" s="144"/>
      <c r="F9" s="144"/>
      <c r="G9" s="144"/>
      <c r="H9" s="144"/>
      <c r="I9" s="144"/>
      <c r="J9" s="144"/>
      <c r="K9" s="145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spans="1:26" ht="15.75" x14ac:dyDescent="0.25">
      <c r="A10" s="2"/>
      <c r="B10" s="1"/>
      <c r="C10" s="2"/>
      <c r="D10" s="1"/>
      <c r="E10" s="1"/>
      <c r="F10" s="1"/>
      <c r="G10" s="1"/>
      <c r="H10" s="1"/>
      <c r="I10" s="29"/>
      <c r="J10" s="29"/>
      <c r="K10" s="112"/>
      <c r="L10" s="29"/>
      <c r="M10" s="29"/>
      <c r="N10" s="29"/>
      <c r="O10" s="2"/>
      <c r="P10" s="2"/>
      <c r="Q10" s="1"/>
      <c r="R10" s="4"/>
      <c r="S10" s="55"/>
      <c r="T10" s="55"/>
      <c r="U10" s="1"/>
      <c r="V10" s="1"/>
      <c r="W10" s="55"/>
      <c r="X10" s="55"/>
      <c r="Y10" s="1"/>
      <c r="Z10" s="1"/>
    </row>
    <row r="11" spans="1:26" ht="15.75" x14ac:dyDescent="0.25">
      <c r="A11" s="53"/>
      <c r="B11" s="1"/>
      <c r="C11" s="2"/>
      <c r="D11" s="1"/>
      <c r="E11" s="1"/>
      <c r="F11" s="1"/>
      <c r="G11" s="1"/>
      <c r="H11" s="1"/>
      <c r="I11" s="29"/>
      <c r="J11" s="29"/>
      <c r="K11" s="112"/>
      <c r="L11" s="3"/>
      <c r="M11" s="29"/>
      <c r="N11" s="3"/>
      <c r="O11" s="1"/>
      <c r="P11" s="1"/>
      <c r="Q11" s="1"/>
      <c r="R11" s="4"/>
      <c r="S11" s="55"/>
      <c r="T11" s="55"/>
      <c r="U11" s="1"/>
      <c r="V11" s="1"/>
      <c r="W11" s="55"/>
      <c r="X11" s="55"/>
      <c r="Y11" s="1"/>
      <c r="Z11" s="1"/>
    </row>
    <row r="12" spans="1:26" ht="48.75" customHeight="1" thickBot="1" x14ac:dyDescent="0.3">
      <c r="A12" s="161" t="s">
        <v>5</v>
      </c>
      <c r="B12" s="146" t="s">
        <v>6</v>
      </c>
      <c r="C12" s="147"/>
      <c r="D12" s="146"/>
      <c r="E12" s="146"/>
      <c r="F12" s="146"/>
      <c r="G12" s="146"/>
      <c r="H12" s="150" t="s">
        <v>7</v>
      </c>
      <c r="I12" s="148" t="s">
        <v>8</v>
      </c>
      <c r="J12" s="148"/>
      <c r="K12" s="149"/>
      <c r="L12" s="148"/>
      <c r="M12" s="164" t="s">
        <v>9</v>
      </c>
      <c r="N12" s="165"/>
      <c r="O12" s="165"/>
      <c r="P12" s="166"/>
      <c r="Q12" s="146" t="s">
        <v>10</v>
      </c>
      <c r="R12" s="146"/>
      <c r="S12" s="146"/>
      <c r="T12" s="146"/>
      <c r="U12" s="146"/>
      <c r="V12" s="146"/>
      <c r="W12" s="146"/>
      <c r="X12" s="146"/>
      <c r="Y12" s="150" t="s">
        <v>11</v>
      </c>
      <c r="Z12" s="150" t="s">
        <v>49</v>
      </c>
    </row>
    <row r="13" spans="1:26" ht="142.5" customHeight="1" thickBot="1" x14ac:dyDescent="0.3">
      <c r="A13" s="162"/>
      <c r="B13" s="150" t="s">
        <v>12</v>
      </c>
      <c r="C13" s="161" t="s">
        <v>13</v>
      </c>
      <c r="D13" s="150" t="s">
        <v>14</v>
      </c>
      <c r="E13" s="146" t="s">
        <v>15</v>
      </c>
      <c r="F13" s="146"/>
      <c r="G13" s="150" t="s">
        <v>16</v>
      </c>
      <c r="H13" s="154"/>
      <c r="I13" s="169" t="s">
        <v>17</v>
      </c>
      <c r="J13" s="169" t="s">
        <v>18</v>
      </c>
      <c r="K13" s="167" t="s">
        <v>46</v>
      </c>
      <c r="L13" s="152" t="s">
        <v>47</v>
      </c>
      <c r="M13" s="174" t="s">
        <v>48</v>
      </c>
      <c r="N13" s="175"/>
      <c r="O13" s="150" t="s">
        <v>19</v>
      </c>
      <c r="P13" s="150" t="s">
        <v>20</v>
      </c>
      <c r="Q13" s="159" t="s">
        <v>44</v>
      </c>
      <c r="R13" s="160"/>
      <c r="S13" s="173" t="s">
        <v>21</v>
      </c>
      <c r="T13" s="173"/>
      <c r="U13" s="146" t="s">
        <v>22</v>
      </c>
      <c r="V13" s="146"/>
      <c r="W13" s="173" t="s">
        <v>23</v>
      </c>
      <c r="X13" s="173"/>
      <c r="Y13" s="154"/>
      <c r="Z13" s="154"/>
    </row>
    <row r="14" spans="1:26" ht="51.75" hidden="1" customHeight="1" x14ac:dyDescent="0.25">
      <c r="A14" s="163"/>
      <c r="B14" s="151"/>
      <c r="C14" s="163"/>
      <c r="D14" s="151"/>
      <c r="E14" s="64" t="s">
        <v>24</v>
      </c>
      <c r="F14" s="64" t="s">
        <v>25</v>
      </c>
      <c r="G14" s="151"/>
      <c r="H14" s="151"/>
      <c r="I14" s="170"/>
      <c r="J14" s="170"/>
      <c r="K14" s="168"/>
      <c r="L14" s="153"/>
      <c r="M14" s="67" t="s">
        <v>26</v>
      </c>
      <c r="N14" s="65" t="s">
        <v>27</v>
      </c>
      <c r="O14" s="151"/>
      <c r="P14" s="151"/>
      <c r="Q14" s="69" t="s">
        <v>28</v>
      </c>
      <c r="R14" s="69" t="s">
        <v>29</v>
      </c>
      <c r="S14" s="68" t="s">
        <v>28</v>
      </c>
      <c r="T14" s="68" t="s">
        <v>29</v>
      </c>
      <c r="U14" s="64" t="s">
        <v>24</v>
      </c>
      <c r="V14" s="64" t="s">
        <v>25</v>
      </c>
      <c r="W14" s="68" t="s">
        <v>28</v>
      </c>
      <c r="X14" s="68" t="s">
        <v>29</v>
      </c>
      <c r="Y14" s="151"/>
      <c r="Z14" s="151"/>
    </row>
    <row r="15" spans="1:26" s="47" customFormat="1" ht="21.75" customHeight="1" x14ac:dyDescent="0.25">
      <c r="A15" s="48">
        <v>1</v>
      </c>
      <c r="B15" s="63">
        <v>2</v>
      </c>
      <c r="C15" s="48">
        <v>3</v>
      </c>
      <c r="D15" s="63">
        <v>4</v>
      </c>
      <c r="E15" s="63">
        <v>5</v>
      </c>
      <c r="F15" s="63">
        <v>6</v>
      </c>
      <c r="G15" s="63">
        <v>7</v>
      </c>
      <c r="H15" s="63">
        <v>8</v>
      </c>
      <c r="I15" s="11">
        <v>9</v>
      </c>
      <c r="J15" s="11">
        <v>10</v>
      </c>
      <c r="K15" s="34">
        <v>11</v>
      </c>
      <c r="L15" s="46">
        <v>12</v>
      </c>
      <c r="M15" s="84">
        <v>13</v>
      </c>
      <c r="N15" s="46">
        <v>14</v>
      </c>
      <c r="O15" s="63">
        <v>15</v>
      </c>
      <c r="P15" s="63">
        <v>16</v>
      </c>
      <c r="Q15" s="63">
        <v>17</v>
      </c>
      <c r="R15" s="63">
        <v>18</v>
      </c>
      <c r="S15" s="66">
        <v>19</v>
      </c>
      <c r="T15" s="66">
        <v>20</v>
      </c>
      <c r="U15" s="63">
        <v>21</v>
      </c>
      <c r="V15" s="63">
        <v>22</v>
      </c>
      <c r="W15" s="66">
        <v>23</v>
      </c>
      <c r="X15" s="66">
        <v>24</v>
      </c>
      <c r="Y15" s="63">
        <v>25</v>
      </c>
      <c r="Z15" s="63">
        <v>26</v>
      </c>
    </row>
    <row r="16" spans="1:26" s="25" customFormat="1" ht="68.25" customHeight="1" x14ac:dyDescent="0.25">
      <c r="A16" s="98">
        <v>1</v>
      </c>
      <c r="B16" s="98" t="s">
        <v>45</v>
      </c>
      <c r="C16" s="109" t="s">
        <v>54</v>
      </c>
      <c r="D16" s="98" t="s">
        <v>35</v>
      </c>
      <c r="E16" s="98">
        <v>1</v>
      </c>
      <c r="F16" s="98">
        <v>1</v>
      </c>
      <c r="G16" s="98" t="s">
        <v>55</v>
      </c>
      <c r="H16" s="98"/>
      <c r="I16" s="100">
        <v>12617.727999999999</v>
      </c>
      <c r="J16" s="100">
        <v>12617.727999999999</v>
      </c>
      <c r="K16" s="50">
        <f t="shared" ref="K16:K18" si="0">I16-J16</f>
        <v>0</v>
      </c>
      <c r="L16" s="105"/>
      <c r="M16" s="85">
        <f>J16</f>
        <v>12617.727999999999</v>
      </c>
      <c r="N16" s="12" t="s">
        <v>30</v>
      </c>
      <c r="O16" s="98" t="s">
        <v>30</v>
      </c>
      <c r="P16" s="98" t="s">
        <v>30</v>
      </c>
      <c r="Q16" s="98" t="s">
        <v>30</v>
      </c>
      <c r="R16" s="101">
        <v>1040</v>
      </c>
      <c r="S16" s="101">
        <v>100</v>
      </c>
      <c r="T16" s="98" t="s">
        <v>43</v>
      </c>
      <c r="U16" s="98" t="s">
        <v>43</v>
      </c>
      <c r="V16" s="98" t="s">
        <v>43</v>
      </c>
      <c r="W16" s="98">
        <v>100</v>
      </c>
      <c r="X16" s="98" t="s">
        <v>30</v>
      </c>
      <c r="Y16" s="102"/>
      <c r="Z16" s="99" t="s">
        <v>31</v>
      </c>
    </row>
    <row r="17" spans="1:28" s="25" customFormat="1" ht="53.25" customHeight="1" x14ac:dyDescent="0.25">
      <c r="A17" s="135">
        <v>2</v>
      </c>
      <c r="B17" s="98" t="s">
        <v>45</v>
      </c>
      <c r="C17" s="110" t="s">
        <v>56</v>
      </c>
      <c r="D17" s="98" t="s">
        <v>35</v>
      </c>
      <c r="E17" s="101">
        <v>2</v>
      </c>
      <c r="F17" s="98">
        <v>2</v>
      </c>
      <c r="G17" s="98" t="s">
        <v>55</v>
      </c>
      <c r="H17" s="98"/>
      <c r="I17" s="96">
        <v>11116.9</v>
      </c>
      <c r="J17" s="96">
        <v>11116.9</v>
      </c>
      <c r="K17" s="50">
        <f t="shared" si="0"/>
        <v>0</v>
      </c>
      <c r="L17" s="106"/>
      <c r="M17" s="85">
        <f t="shared" ref="M17:M51" si="1">J17</f>
        <v>11116.9</v>
      </c>
      <c r="N17" s="12"/>
      <c r="O17" s="98" t="s">
        <v>30</v>
      </c>
      <c r="P17" s="98" t="s">
        <v>30</v>
      </c>
      <c r="Q17" s="98" t="s">
        <v>30</v>
      </c>
      <c r="R17" s="98">
        <v>197.60499999999999</v>
      </c>
      <c r="S17" s="101">
        <v>100</v>
      </c>
      <c r="T17" s="98" t="s">
        <v>43</v>
      </c>
      <c r="U17" s="98" t="s">
        <v>43</v>
      </c>
      <c r="V17" s="98" t="s">
        <v>43</v>
      </c>
      <c r="W17" s="98">
        <v>100</v>
      </c>
      <c r="X17" s="98" t="s">
        <v>30</v>
      </c>
      <c r="Y17" s="11" t="s">
        <v>34</v>
      </c>
      <c r="Z17" s="99" t="s">
        <v>31</v>
      </c>
    </row>
    <row r="18" spans="1:28" s="13" customFormat="1" ht="66.75" customHeight="1" x14ac:dyDescent="0.25">
      <c r="A18" s="135">
        <v>3</v>
      </c>
      <c r="B18" s="98" t="s">
        <v>45</v>
      </c>
      <c r="C18" s="110" t="s">
        <v>57</v>
      </c>
      <c r="D18" s="98" t="s">
        <v>35</v>
      </c>
      <c r="E18" s="44">
        <v>13</v>
      </c>
      <c r="F18" s="43">
        <v>13</v>
      </c>
      <c r="G18" s="98" t="s">
        <v>55</v>
      </c>
      <c r="H18" s="98"/>
      <c r="I18" s="96">
        <v>70899.725000000006</v>
      </c>
      <c r="J18" s="96">
        <v>70899.725000000006</v>
      </c>
      <c r="K18" s="50">
        <f t="shared" si="0"/>
        <v>0</v>
      </c>
      <c r="L18" s="107"/>
      <c r="M18" s="85">
        <f t="shared" si="1"/>
        <v>70899.725000000006</v>
      </c>
      <c r="N18" s="12"/>
      <c r="O18" s="98" t="s">
        <v>30</v>
      </c>
      <c r="P18" s="98" t="s">
        <v>30</v>
      </c>
      <c r="Q18" s="98" t="s">
        <v>30</v>
      </c>
      <c r="R18" s="103">
        <v>1639.1610000000001</v>
      </c>
      <c r="S18" s="101">
        <v>100</v>
      </c>
      <c r="T18" s="98" t="s">
        <v>43</v>
      </c>
      <c r="U18" s="98" t="s">
        <v>43</v>
      </c>
      <c r="V18" s="98" t="s">
        <v>43</v>
      </c>
      <c r="W18" s="98">
        <v>100</v>
      </c>
      <c r="X18" s="98" t="s">
        <v>30</v>
      </c>
      <c r="Y18" s="11"/>
      <c r="Z18" s="99" t="s">
        <v>31</v>
      </c>
      <c r="AB18" s="104"/>
    </row>
    <row r="19" spans="1:28" s="13" customFormat="1" ht="48.75" customHeight="1" x14ac:dyDescent="0.25">
      <c r="A19" s="135">
        <v>4</v>
      </c>
      <c r="B19" s="98" t="s">
        <v>45</v>
      </c>
      <c r="C19" s="111" t="s">
        <v>58</v>
      </c>
      <c r="D19" s="98" t="s">
        <v>35</v>
      </c>
      <c r="E19" s="51">
        <v>3</v>
      </c>
      <c r="F19" s="43">
        <v>3</v>
      </c>
      <c r="G19" s="98" t="s">
        <v>55</v>
      </c>
      <c r="H19" s="98"/>
      <c r="I19" s="96">
        <v>31274</v>
      </c>
      <c r="J19" s="96">
        <v>31274</v>
      </c>
      <c r="K19" s="50">
        <f t="shared" ref="K19:K50" si="2">I19-J19</f>
        <v>0</v>
      </c>
      <c r="L19" s="107"/>
      <c r="M19" s="85">
        <f t="shared" si="1"/>
        <v>31274</v>
      </c>
      <c r="N19" s="12"/>
      <c r="O19" s="98" t="s">
        <v>30</v>
      </c>
      <c r="P19" s="98" t="s">
        <v>30</v>
      </c>
      <c r="Q19" s="98" t="s">
        <v>30</v>
      </c>
      <c r="R19" s="12">
        <v>1109.8389999999999</v>
      </c>
      <c r="S19" s="101">
        <v>100</v>
      </c>
      <c r="T19" s="98" t="s">
        <v>43</v>
      </c>
      <c r="U19" s="98" t="s">
        <v>43</v>
      </c>
      <c r="V19" s="98" t="s">
        <v>43</v>
      </c>
      <c r="W19" s="98">
        <v>100</v>
      </c>
      <c r="X19" s="98" t="s">
        <v>30</v>
      </c>
      <c r="Y19" s="11"/>
      <c r="Z19" s="99" t="s">
        <v>31</v>
      </c>
    </row>
    <row r="20" spans="1:28" s="13" customFormat="1" ht="75" x14ac:dyDescent="0.25">
      <c r="A20" s="138">
        <v>5</v>
      </c>
      <c r="B20" s="101" t="s">
        <v>45</v>
      </c>
      <c r="C20" s="139" t="s">
        <v>59</v>
      </c>
      <c r="D20" s="101" t="s">
        <v>35</v>
      </c>
      <c r="E20" s="140">
        <v>1</v>
      </c>
      <c r="F20" s="140">
        <v>1</v>
      </c>
      <c r="G20" s="101" t="s">
        <v>55</v>
      </c>
      <c r="H20" s="101"/>
      <c r="I20" s="96">
        <v>13966.11</v>
      </c>
      <c r="J20" s="96">
        <v>11031.044</v>
      </c>
      <c r="K20" s="141">
        <f t="shared" si="2"/>
        <v>2935.0660000000007</v>
      </c>
      <c r="L20" s="106" t="s">
        <v>91</v>
      </c>
      <c r="M20" s="85">
        <f t="shared" si="1"/>
        <v>11031.044</v>
      </c>
      <c r="N20" s="134"/>
      <c r="O20" s="98"/>
      <c r="P20" s="98" t="s">
        <v>30</v>
      </c>
      <c r="Q20" s="98" t="s">
        <v>30</v>
      </c>
      <c r="R20" s="98" t="s">
        <v>30</v>
      </c>
      <c r="S20" s="98"/>
      <c r="T20" s="98" t="s">
        <v>43</v>
      </c>
      <c r="U20" s="98" t="s">
        <v>43</v>
      </c>
      <c r="V20" s="98" t="s">
        <v>43</v>
      </c>
      <c r="W20" s="98">
        <v>100</v>
      </c>
      <c r="X20" s="98" t="s">
        <v>30</v>
      </c>
      <c r="Y20" s="11"/>
      <c r="Z20" s="99" t="s">
        <v>31</v>
      </c>
    </row>
    <row r="21" spans="1:28" s="13" customFormat="1" ht="78" customHeight="1" x14ac:dyDescent="0.25">
      <c r="A21" s="135">
        <v>6</v>
      </c>
      <c r="B21" s="133" t="s">
        <v>45</v>
      </c>
      <c r="C21" s="111" t="s">
        <v>61</v>
      </c>
      <c r="D21" s="52" t="s">
        <v>60</v>
      </c>
      <c r="E21" s="51">
        <v>3</v>
      </c>
      <c r="F21" s="51">
        <v>3</v>
      </c>
      <c r="G21" s="133" t="s">
        <v>55</v>
      </c>
      <c r="H21" s="52"/>
      <c r="I21" s="96">
        <v>12544.64</v>
      </c>
      <c r="J21" s="96">
        <v>12544.64</v>
      </c>
      <c r="K21" s="50">
        <f>I21-J21</f>
        <v>0</v>
      </c>
      <c r="L21" s="107"/>
      <c r="M21" s="85">
        <f t="shared" si="1"/>
        <v>12544.64</v>
      </c>
      <c r="N21" s="12" t="s">
        <v>30</v>
      </c>
      <c r="O21" s="133" t="s">
        <v>30</v>
      </c>
      <c r="P21" s="133" t="s">
        <v>30</v>
      </c>
      <c r="Q21" s="133" t="s">
        <v>30</v>
      </c>
      <c r="R21" s="12">
        <v>894.45</v>
      </c>
      <c r="S21" s="133">
        <v>100</v>
      </c>
      <c r="T21" s="133" t="s">
        <v>43</v>
      </c>
      <c r="U21" s="133" t="s">
        <v>43</v>
      </c>
      <c r="V21" s="133" t="s">
        <v>43</v>
      </c>
      <c r="W21" s="133">
        <v>100</v>
      </c>
      <c r="X21" s="133" t="s">
        <v>30</v>
      </c>
      <c r="Y21" s="11"/>
      <c r="Z21" s="107" t="s">
        <v>90</v>
      </c>
    </row>
    <row r="22" spans="1:28" s="13" customFormat="1" ht="42.75" customHeight="1" x14ac:dyDescent="0.25">
      <c r="A22" s="135">
        <v>7</v>
      </c>
      <c r="B22" s="98" t="s">
        <v>45</v>
      </c>
      <c r="C22" s="111" t="s">
        <v>62</v>
      </c>
      <c r="D22" s="52" t="s">
        <v>60</v>
      </c>
      <c r="E22" s="51">
        <v>2</v>
      </c>
      <c r="F22" s="51">
        <v>2</v>
      </c>
      <c r="G22" s="98" t="s">
        <v>55</v>
      </c>
      <c r="H22" s="52" t="s">
        <v>34</v>
      </c>
      <c r="I22" s="96">
        <v>31073.95</v>
      </c>
      <c r="J22" s="96">
        <v>31073.95</v>
      </c>
      <c r="K22" s="50">
        <f t="shared" si="2"/>
        <v>0</v>
      </c>
      <c r="L22" s="107"/>
      <c r="M22" s="85">
        <f t="shared" si="1"/>
        <v>31073.95</v>
      </c>
      <c r="N22" s="12" t="s">
        <v>30</v>
      </c>
      <c r="O22" s="98" t="s">
        <v>30</v>
      </c>
      <c r="P22" s="98" t="s">
        <v>30</v>
      </c>
      <c r="Q22" s="98" t="s">
        <v>30</v>
      </c>
      <c r="R22" s="12">
        <v>3108.6080000000002</v>
      </c>
      <c r="S22" s="98">
        <v>100</v>
      </c>
      <c r="T22" s="98" t="s">
        <v>43</v>
      </c>
      <c r="U22" s="98" t="s">
        <v>43</v>
      </c>
      <c r="V22" s="98" t="s">
        <v>43</v>
      </c>
      <c r="W22" s="98">
        <v>100</v>
      </c>
      <c r="X22" s="98" t="s">
        <v>30</v>
      </c>
      <c r="Y22" s="11"/>
      <c r="Z22" s="99" t="s">
        <v>31</v>
      </c>
    </row>
    <row r="23" spans="1:28" s="13" customFormat="1" ht="45" customHeight="1" x14ac:dyDescent="0.25">
      <c r="A23" s="135">
        <v>8</v>
      </c>
      <c r="B23" s="98" t="s">
        <v>45</v>
      </c>
      <c r="C23" s="111" t="s">
        <v>63</v>
      </c>
      <c r="D23" s="52" t="s">
        <v>60</v>
      </c>
      <c r="E23" s="51">
        <v>3</v>
      </c>
      <c r="F23" s="51">
        <v>3</v>
      </c>
      <c r="G23" s="98" t="s">
        <v>55</v>
      </c>
      <c r="H23" s="52"/>
      <c r="I23" s="96">
        <v>43755.625</v>
      </c>
      <c r="J23" s="96">
        <v>43755.625</v>
      </c>
      <c r="K23" s="50">
        <f t="shared" si="2"/>
        <v>0</v>
      </c>
      <c r="L23" s="107"/>
      <c r="M23" s="85">
        <f t="shared" si="1"/>
        <v>43755.625</v>
      </c>
      <c r="N23" s="12" t="s">
        <v>30</v>
      </c>
      <c r="O23" s="98" t="s">
        <v>30</v>
      </c>
      <c r="P23" s="98" t="s">
        <v>30</v>
      </c>
      <c r="Q23" s="98" t="s">
        <v>30</v>
      </c>
      <c r="R23" s="12">
        <v>4594.84</v>
      </c>
      <c r="S23" s="98">
        <v>100</v>
      </c>
      <c r="T23" s="98" t="s">
        <v>43</v>
      </c>
      <c r="U23" s="98" t="s">
        <v>43</v>
      </c>
      <c r="V23" s="98" t="s">
        <v>43</v>
      </c>
      <c r="W23" s="98">
        <v>100</v>
      </c>
      <c r="X23" s="98" t="s">
        <v>30</v>
      </c>
      <c r="Y23" s="11"/>
      <c r="Z23" s="99" t="s">
        <v>31</v>
      </c>
    </row>
    <row r="24" spans="1:28" s="13" customFormat="1" ht="57.75" customHeight="1" x14ac:dyDescent="0.25">
      <c r="A24" s="135">
        <v>9</v>
      </c>
      <c r="B24" s="98" t="s">
        <v>45</v>
      </c>
      <c r="C24" s="111" t="s">
        <v>64</v>
      </c>
      <c r="D24" s="52" t="s">
        <v>60</v>
      </c>
      <c r="E24" s="51">
        <v>15</v>
      </c>
      <c r="F24" s="51">
        <v>15</v>
      </c>
      <c r="G24" s="98" t="s">
        <v>55</v>
      </c>
      <c r="H24" s="52"/>
      <c r="I24" s="96">
        <v>851.99999999999989</v>
      </c>
      <c r="J24" s="96">
        <v>851.99999999999989</v>
      </c>
      <c r="K24" s="50">
        <f t="shared" si="2"/>
        <v>0</v>
      </c>
      <c r="L24" s="107"/>
      <c r="M24" s="85">
        <f t="shared" si="1"/>
        <v>851.99999999999989</v>
      </c>
      <c r="N24" s="12" t="s">
        <v>30</v>
      </c>
      <c r="O24" s="98" t="s">
        <v>30</v>
      </c>
      <c r="P24" s="98" t="s">
        <v>30</v>
      </c>
      <c r="Q24" s="98" t="s">
        <v>30</v>
      </c>
      <c r="R24" s="98" t="s">
        <v>30</v>
      </c>
      <c r="S24" s="98">
        <v>100</v>
      </c>
      <c r="T24" s="98" t="s">
        <v>43</v>
      </c>
      <c r="U24" s="98" t="s">
        <v>43</v>
      </c>
      <c r="V24" s="98" t="s">
        <v>43</v>
      </c>
      <c r="W24" s="98">
        <v>100</v>
      </c>
      <c r="X24" s="98" t="s">
        <v>30</v>
      </c>
      <c r="Y24" s="11"/>
      <c r="Z24" s="99" t="s">
        <v>31</v>
      </c>
    </row>
    <row r="25" spans="1:28" s="13" customFormat="1" ht="63.75" customHeight="1" x14ac:dyDescent="0.25">
      <c r="A25" s="135">
        <v>10</v>
      </c>
      <c r="B25" s="98" t="s">
        <v>45</v>
      </c>
      <c r="C25" s="111" t="s">
        <v>65</v>
      </c>
      <c r="D25" s="52" t="s">
        <v>60</v>
      </c>
      <c r="E25" s="51">
        <v>15</v>
      </c>
      <c r="F25" s="51">
        <v>15</v>
      </c>
      <c r="G25" s="98" t="s">
        <v>55</v>
      </c>
      <c r="H25" s="52"/>
      <c r="I25" s="96">
        <v>308.32499999999999</v>
      </c>
      <c r="J25" s="96">
        <v>308.32499999999999</v>
      </c>
      <c r="K25" s="50">
        <f t="shared" si="2"/>
        <v>0</v>
      </c>
      <c r="L25" s="107"/>
      <c r="M25" s="85">
        <f t="shared" si="1"/>
        <v>308.32499999999999</v>
      </c>
      <c r="N25" s="12" t="s">
        <v>30</v>
      </c>
      <c r="O25" s="98" t="s">
        <v>30</v>
      </c>
      <c r="P25" s="98" t="s">
        <v>30</v>
      </c>
      <c r="Q25" s="98" t="s">
        <v>30</v>
      </c>
      <c r="R25" s="98" t="s">
        <v>30</v>
      </c>
      <c r="S25" s="98">
        <v>100</v>
      </c>
      <c r="T25" s="98" t="s">
        <v>43</v>
      </c>
      <c r="U25" s="98" t="s">
        <v>43</v>
      </c>
      <c r="V25" s="98" t="s">
        <v>43</v>
      </c>
      <c r="W25" s="98">
        <v>100</v>
      </c>
      <c r="X25" s="98" t="s">
        <v>30</v>
      </c>
      <c r="Y25" s="11"/>
      <c r="Z25" s="99" t="s">
        <v>31</v>
      </c>
    </row>
    <row r="26" spans="1:28" s="13" customFormat="1" ht="87" customHeight="1" x14ac:dyDescent="0.25">
      <c r="A26" s="135">
        <v>11</v>
      </c>
      <c r="B26" s="98" t="s">
        <v>45</v>
      </c>
      <c r="C26" s="111" t="s">
        <v>66</v>
      </c>
      <c r="D26" s="52" t="s">
        <v>60</v>
      </c>
      <c r="E26" s="51">
        <v>1</v>
      </c>
      <c r="F26" s="51">
        <v>1</v>
      </c>
      <c r="G26" s="98" t="s">
        <v>55</v>
      </c>
      <c r="H26" s="52"/>
      <c r="I26" s="96">
        <v>2110.6799999999998</v>
      </c>
      <c r="J26" s="96">
        <v>2110.6799999999998</v>
      </c>
      <c r="K26" s="50">
        <f t="shared" si="2"/>
        <v>0</v>
      </c>
      <c r="L26" s="107"/>
      <c r="M26" s="85">
        <f t="shared" si="1"/>
        <v>2110.6799999999998</v>
      </c>
      <c r="N26" s="12" t="s">
        <v>30</v>
      </c>
      <c r="O26" s="98" t="s">
        <v>30</v>
      </c>
      <c r="P26" s="98" t="s">
        <v>30</v>
      </c>
      <c r="Q26" s="98" t="s">
        <v>30</v>
      </c>
      <c r="R26" s="98" t="s">
        <v>30</v>
      </c>
      <c r="S26" s="98">
        <v>100</v>
      </c>
      <c r="T26" s="98" t="s">
        <v>43</v>
      </c>
      <c r="U26" s="98" t="s">
        <v>43</v>
      </c>
      <c r="V26" s="98" t="s">
        <v>43</v>
      </c>
      <c r="W26" s="98">
        <v>100</v>
      </c>
      <c r="X26" s="98" t="s">
        <v>30</v>
      </c>
      <c r="Y26" s="11"/>
      <c r="Z26" s="99" t="s">
        <v>31</v>
      </c>
    </row>
    <row r="27" spans="1:28" s="13" customFormat="1" ht="53.25" customHeight="1" x14ac:dyDescent="0.25">
      <c r="A27" s="138">
        <v>12</v>
      </c>
      <c r="B27" s="138" t="s">
        <v>45</v>
      </c>
      <c r="C27" s="111" t="s">
        <v>67</v>
      </c>
      <c r="D27" s="52" t="s">
        <v>35</v>
      </c>
      <c r="E27" s="51">
        <v>1696</v>
      </c>
      <c r="F27" s="51">
        <v>1696</v>
      </c>
      <c r="G27" s="138" t="s">
        <v>55</v>
      </c>
      <c r="H27" s="52"/>
      <c r="I27" s="96">
        <v>149049.8415010412</v>
      </c>
      <c r="J27" s="142">
        <v>91926.84878</v>
      </c>
      <c r="K27" s="50">
        <f t="shared" si="2"/>
        <v>57122.992721041199</v>
      </c>
      <c r="L27" s="106" t="s">
        <v>89</v>
      </c>
      <c r="M27" s="85">
        <f t="shared" si="1"/>
        <v>91926.84878</v>
      </c>
      <c r="N27" s="12" t="s">
        <v>30</v>
      </c>
      <c r="O27" s="133" t="s">
        <v>30</v>
      </c>
      <c r="P27" s="133" t="s">
        <v>30</v>
      </c>
      <c r="Q27" s="133" t="s">
        <v>30</v>
      </c>
      <c r="R27" s="133" t="s">
        <v>30</v>
      </c>
      <c r="S27" s="133"/>
      <c r="T27" s="133" t="s">
        <v>43</v>
      </c>
      <c r="U27" s="133" t="s">
        <v>43</v>
      </c>
      <c r="V27" s="133" t="s">
        <v>43</v>
      </c>
      <c r="W27" s="133" t="s">
        <v>43</v>
      </c>
      <c r="X27" s="133" t="s">
        <v>30</v>
      </c>
      <c r="Y27" s="11"/>
      <c r="Z27" s="99" t="s">
        <v>31</v>
      </c>
    </row>
    <row r="28" spans="1:28" s="13" customFormat="1" ht="63" customHeight="1" x14ac:dyDescent="0.25">
      <c r="A28" s="135">
        <v>13</v>
      </c>
      <c r="B28" s="98" t="s">
        <v>45</v>
      </c>
      <c r="C28" s="111" t="s">
        <v>68</v>
      </c>
      <c r="D28" s="52" t="s">
        <v>60</v>
      </c>
      <c r="E28" s="51">
        <v>1</v>
      </c>
      <c r="F28" s="51">
        <v>1</v>
      </c>
      <c r="G28" s="98" t="s">
        <v>55</v>
      </c>
      <c r="H28" s="52"/>
      <c r="I28" s="96">
        <v>79000</v>
      </c>
      <c r="J28" s="96">
        <v>79000</v>
      </c>
      <c r="K28" s="50">
        <f t="shared" si="2"/>
        <v>0</v>
      </c>
      <c r="L28" s="136"/>
      <c r="M28" s="85">
        <f t="shared" si="1"/>
        <v>79000</v>
      </c>
      <c r="N28" s="12" t="s">
        <v>30</v>
      </c>
      <c r="O28" s="98" t="s">
        <v>30</v>
      </c>
      <c r="P28" s="98" t="s">
        <v>30</v>
      </c>
      <c r="Q28" s="98" t="s">
        <v>30</v>
      </c>
      <c r="R28" s="12">
        <v>1280.1510000000001</v>
      </c>
      <c r="S28" s="98">
        <v>100</v>
      </c>
      <c r="T28" s="98" t="s">
        <v>43</v>
      </c>
      <c r="U28" s="98" t="s">
        <v>43</v>
      </c>
      <c r="V28" s="98" t="s">
        <v>43</v>
      </c>
      <c r="W28" s="98">
        <v>100</v>
      </c>
      <c r="X28" s="98" t="s">
        <v>30</v>
      </c>
      <c r="Y28" s="11"/>
      <c r="Z28" s="99" t="s">
        <v>31</v>
      </c>
    </row>
    <row r="29" spans="1:28" s="13" customFormat="1" ht="42.75" customHeight="1" x14ac:dyDescent="0.25">
      <c r="A29" s="135">
        <v>14</v>
      </c>
      <c r="B29" s="98" t="s">
        <v>45</v>
      </c>
      <c r="C29" s="111" t="s">
        <v>69</v>
      </c>
      <c r="D29" s="52" t="s">
        <v>60</v>
      </c>
      <c r="E29" s="51">
        <v>1</v>
      </c>
      <c r="F29" s="51">
        <v>1</v>
      </c>
      <c r="G29" s="98" t="s">
        <v>55</v>
      </c>
      <c r="H29" s="52"/>
      <c r="I29" s="96">
        <v>3300</v>
      </c>
      <c r="J29" s="96">
        <v>3300</v>
      </c>
      <c r="K29" s="50">
        <f t="shared" si="2"/>
        <v>0</v>
      </c>
      <c r="L29" s="107"/>
      <c r="M29" s="85">
        <f t="shared" si="1"/>
        <v>3300</v>
      </c>
      <c r="N29" s="12" t="s">
        <v>30</v>
      </c>
      <c r="O29" s="98" t="s">
        <v>30</v>
      </c>
      <c r="P29" s="98" t="s">
        <v>30</v>
      </c>
      <c r="Q29" s="98" t="s">
        <v>30</v>
      </c>
      <c r="R29" s="12">
        <v>395.50099999999998</v>
      </c>
      <c r="S29" s="98">
        <v>100</v>
      </c>
      <c r="T29" s="98" t="s">
        <v>43</v>
      </c>
      <c r="U29" s="98" t="s">
        <v>43</v>
      </c>
      <c r="V29" s="98" t="s">
        <v>43</v>
      </c>
      <c r="W29" s="98">
        <v>100</v>
      </c>
      <c r="X29" s="98" t="s">
        <v>30</v>
      </c>
      <c r="Y29" s="11"/>
      <c r="Z29" s="99" t="s">
        <v>31</v>
      </c>
    </row>
    <row r="30" spans="1:28" s="13" customFormat="1" ht="75" x14ac:dyDescent="0.25">
      <c r="A30" s="135">
        <v>15</v>
      </c>
      <c r="B30" s="98" t="s">
        <v>45</v>
      </c>
      <c r="C30" s="111" t="s">
        <v>70</v>
      </c>
      <c r="D30" s="52" t="s">
        <v>60</v>
      </c>
      <c r="E30" s="51">
        <v>1</v>
      </c>
      <c r="F30" s="51">
        <v>1</v>
      </c>
      <c r="G30" s="98" t="s">
        <v>55</v>
      </c>
      <c r="H30" s="52"/>
      <c r="I30" s="96">
        <v>5800</v>
      </c>
      <c r="J30" s="96">
        <v>5800</v>
      </c>
      <c r="K30" s="50">
        <f t="shared" si="2"/>
        <v>0</v>
      </c>
      <c r="L30" s="107"/>
      <c r="M30" s="85">
        <f t="shared" si="1"/>
        <v>5800</v>
      </c>
      <c r="N30" s="12" t="s">
        <v>30</v>
      </c>
      <c r="O30" s="98" t="s">
        <v>30</v>
      </c>
      <c r="P30" s="98" t="s">
        <v>30</v>
      </c>
      <c r="Q30" s="98" t="s">
        <v>30</v>
      </c>
      <c r="R30" s="12">
        <v>575.09500000000003</v>
      </c>
      <c r="S30" s="98">
        <v>100</v>
      </c>
      <c r="T30" s="98" t="s">
        <v>43</v>
      </c>
      <c r="U30" s="98">
        <v>1.19</v>
      </c>
      <c r="V30" s="98" t="s">
        <v>43</v>
      </c>
      <c r="W30" s="98">
        <v>100</v>
      </c>
      <c r="X30" s="98" t="s">
        <v>30</v>
      </c>
      <c r="Y30" s="11"/>
      <c r="Z30" s="99" t="s">
        <v>31</v>
      </c>
    </row>
    <row r="31" spans="1:28" s="13" customFormat="1" ht="48.75" customHeight="1" x14ac:dyDescent="0.25">
      <c r="A31" s="135">
        <v>16</v>
      </c>
      <c r="B31" s="98" t="s">
        <v>45</v>
      </c>
      <c r="C31" s="111" t="s">
        <v>95</v>
      </c>
      <c r="D31" s="52" t="s">
        <v>60</v>
      </c>
      <c r="E31" s="51">
        <v>1</v>
      </c>
      <c r="F31" s="51">
        <v>1</v>
      </c>
      <c r="G31" s="98" t="s">
        <v>55</v>
      </c>
      <c r="H31" s="52"/>
      <c r="I31" s="96">
        <v>44.642857142857103</v>
      </c>
      <c r="J31" s="96">
        <v>44.642857142857103</v>
      </c>
      <c r="K31" s="50">
        <f t="shared" si="2"/>
        <v>0</v>
      </c>
      <c r="L31" s="107"/>
      <c r="M31" s="85">
        <f t="shared" si="1"/>
        <v>44.642857142857103</v>
      </c>
      <c r="N31" s="12" t="s">
        <v>30</v>
      </c>
      <c r="O31" s="98" t="s">
        <v>30</v>
      </c>
      <c r="P31" s="98" t="s">
        <v>30</v>
      </c>
      <c r="Q31" s="98" t="s">
        <v>30</v>
      </c>
      <c r="R31" s="98" t="s">
        <v>30</v>
      </c>
      <c r="S31" s="98"/>
      <c r="T31" s="98" t="s">
        <v>43</v>
      </c>
      <c r="U31" s="98" t="s">
        <v>43</v>
      </c>
      <c r="V31" s="98" t="s">
        <v>43</v>
      </c>
      <c r="W31" s="98" t="s">
        <v>43</v>
      </c>
      <c r="X31" s="98" t="s">
        <v>30</v>
      </c>
      <c r="Y31" s="11"/>
      <c r="Z31" s="99" t="s">
        <v>31</v>
      </c>
    </row>
    <row r="32" spans="1:28" s="13" customFormat="1" ht="64.5" customHeight="1" x14ac:dyDescent="0.25">
      <c r="A32" s="135">
        <v>17</v>
      </c>
      <c r="B32" s="98" t="s">
        <v>45</v>
      </c>
      <c r="C32" s="111" t="s">
        <v>96</v>
      </c>
      <c r="D32" s="52" t="s">
        <v>60</v>
      </c>
      <c r="E32" s="51">
        <v>1</v>
      </c>
      <c r="F32" s="51">
        <v>1</v>
      </c>
      <c r="G32" s="98" t="s">
        <v>55</v>
      </c>
      <c r="H32" s="52"/>
      <c r="I32" s="96">
        <v>1257.5730000000001</v>
      </c>
      <c r="J32" s="96">
        <v>1257.5730000000001</v>
      </c>
      <c r="K32" s="50">
        <f t="shared" si="2"/>
        <v>0</v>
      </c>
      <c r="L32" s="107"/>
      <c r="M32" s="85">
        <f t="shared" si="1"/>
        <v>1257.5730000000001</v>
      </c>
      <c r="N32" s="12" t="s">
        <v>30</v>
      </c>
      <c r="O32" s="98" t="s">
        <v>30</v>
      </c>
      <c r="P32" s="98" t="s">
        <v>30</v>
      </c>
      <c r="Q32" s="98" t="s">
        <v>30</v>
      </c>
      <c r="R32" s="98" t="s">
        <v>30</v>
      </c>
      <c r="S32" s="98"/>
      <c r="T32" s="98" t="s">
        <v>43</v>
      </c>
      <c r="U32" s="98" t="s">
        <v>43</v>
      </c>
      <c r="V32" s="98" t="s">
        <v>43</v>
      </c>
      <c r="W32" s="98" t="s">
        <v>43</v>
      </c>
      <c r="X32" s="98" t="s">
        <v>30</v>
      </c>
      <c r="Y32" s="11"/>
      <c r="Z32" s="99" t="s">
        <v>31</v>
      </c>
    </row>
    <row r="33" spans="1:26" s="13" customFormat="1" ht="69" customHeight="1" x14ac:dyDescent="0.25">
      <c r="A33" s="101">
        <v>18</v>
      </c>
      <c r="B33" s="101" t="s">
        <v>45</v>
      </c>
      <c r="C33" s="139" t="s">
        <v>71</v>
      </c>
      <c r="D33" s="101" t="s">
        <v>36</v>
      </c>
      <c r="E33" s="140">
        <v>1</v>
      </c>
      <c r="F33" s="140">
        <v>1</v>
      </c>
      <c r="G33" s="101" t="s">
        <v>55</v>
      </c>
      <c r="H33" s="101"/>
      <c r="I33" s="96">
        <v>4565</v>
      </c>
      <c r="J33" s="96">
        <f>1730.55462+162.42663+1580.00783+491.37958+49.5885</f>
        <v>4013.9571599999999</v>
      </c>
      <c r="K33" s="141">
        <f t="shared" si="2"/>
        <v>551.04284000000007</v>
      </c>
      <c r="L33" s="106" t="s">
        <v>89</v>
      </c>
      <c r="M33" s="85">
        <f t="shared" si="1"/>
        <v>4013.9571599999999</v>
      </c>
      <c r="N33" s="12" t="s">
        <v>30</v>
      </c>
      <c r="O33" s="98" t="s">
        <v>30</v>
      </c>
      <c r="P33" s="98" t="s">
        <v>30</v>
      </c>
      <c r="Q33" s="98" t="s">
        <v>30</v>
      </c>
      <c r="R33" s="98" t="s">
        <v>30</v>
      </c>
      <c r="S33" s="98"/>
      <c r="T33" s="98" t="s">
        <v>43</v>
      </c>
      <c r="U33" s="98" t="s">
        <v>43</v>
      </c>
      <c r="V33" s="98" t="s">
        <v>43</v>
      </c>
      <c r="W33" s="98" t="s">
        <v>43</v>
      </c>
      <c r="X33" s="98" t="s">
        <v>30</v>
      </c>
      <c r="Y33" s="11"/>
      <c r="Z33" s="99" t="s">
        <v>31</v>
      </c>
    </row>
    <row r="34" spans="1:26" s="13" customFormat="1" ht="50.25" customHeight="1" x14ac:dyDescent="0.25">
      <c r="A34" s="135">
        <v>19</v>
      </c>
      <c r="B34" s="98" t="s">
        <v>45</v>
      </c>
      <c r="C34" s="111" t="s">
        <v>72</v>
      </c>
      <c r="D34" s="52" t="s">
        <v>60</v>
      </c>
      <c r="E34" s="51">
        <v>2</v>
      </c>
      <c r="F34" s="51">
        <v>2</v>
      </c>
      <c r="G34" s="98" t="s">
        <v>55</v>
      </c>
      <c r="H34" s="52"/>
      <c r="I34" s="96">
        <v>1134.82142857143</v>
      </c>
      <c r="J34" s="96">
        <v>1134.82142857143</v>
      </c>
      <c r="K34" s="50">
        <f t="shared" si="2"/>
        <v>0</v>
      </c>
      <c r="L34" s="107"/>
      <c r="M34" s="85">
        <f t="shared" si="1"/>
        <v>1134.82142857143</v>
      </c>
      <c r="N34" s="12" t="s">
        <v>30</v>
      </c>
      <c r="O34" s="98" t="s">
        <v>30</v>
      </c>
      <c r="P34" s="98" t="s">
        <v>30</v>
      </c>
      <c r="Q34" s="98" t="s">
        <v>30</v>
      </c>
      <c r="R34" s="98" t="s">
        <v>30</v>
      </c>
      <c r="S34" s="98"/>
      <c r="T34" s="98" t="s">
        <v>43</v>
      </c>
      <c r="U34" s="98" t="s">
        <v>43</v>
      </c>
      <c r="V34" s="98" t="s">
        <v>43</v>
      </c>
      <c r="W34" s="98" t="s">
        <v>43</v>
      </c>
      <c r="X34" s="98" t="s">
        <v>30</v>
      </c>
      <c r="Y34" s="11"/>
      <c r="Z34" s="99" t="s">
        <v>31</v>
      </c>
    </row>
    <row r="35" spans="1:26" s="13" customFormat="1" ht="53.25" customHeight="1" x14ac:dyDescent="0.25">
      <c r="A35" s="135">
        <v>20</v>
      </c>
      <c r="B35" s="98" t="s">
        <v>45</v>
      </c>
      <c r="C35" s="111" t="s">
        <v>73</v>
      </c>
      <c r="D35" s="52" t="s">
        <v>40</v>
      </c>
      <c r="E35" s="51">
        <v>250</v>
      </c>
      <c r="F35" s="51">
        <v>250</v>
      </c>
      <c r="G35" s="98" t="s">
        <v>55</v>
      </c>
      <c r="H35" s="52"/>
      <c r="I35" s="96">
        <v>669.06</v>
      </c>
      <c r="J35" s="96">
        <v>669.06</v>
      </c>
      <c r="K35" s="50">
        <f t="shared" si="2"/>
        <v>0</v>
      </c>
      <c r="L35" s="107"/>
      <c r="M35" s="85">
        <f t="shared" si="1"/>
        <v>669.06</v>
      </c>
      <c r="N35" s="12" t="s">
        <v>30</v>
      </c>
      <c r="O35" s="98" t="s">
        <v>30</v>
      </c>
      <c r="P35" s="98" t="s">
        <v>30</v>
      </c>
      <c r="Q35" s="98" t="s">
        <v>30</v>
      </c>
      <c r="R35" s="12">
        <v>187.696</v>
      </c>
      <c r="S35" s="98">
        <v>6</v>
      </c>
      <c r="T35" s="98" t="s">
        <v>43</v>
      </c>
      <c r="U35" s="98" t="s">
        <v>43</v>
      </c>
      <c r="V35" s="98" t="s">
        <v>43</v>
      </c>
      <c r="W35" s="98">
        <v>100</v>
      </c>
      <c r="X35" s="98" t="s">
        <v>30</v>
      </c>
      <c r="Y35" s="11"/>
      <c r="Z35" s="99" t="s">
        <v>31</v>
      </c>
    </row>
    <row r="36" spans="1:26" s="13" customFormat="1" ht="68.25" customHeight="1" x14ac:dyDescent="0.25">
      <c r="A36" s="135">
        <v>21</v>
      </c>
      <c r="B36" s="98" t="s">
        <v>45</v>
      </c>
      <c r="C36" s="111" t="s">
        <v>74</v>
      </c>
      <c r="D36" s="52" t="s">
        <v>40</v>
      </c>
      <c r="E36" s="51">
        <v>480</v>
      </c>
      <c r="F36" s="51">
        <v>480</v>
      </c>
      <c r="G36" s="98" t="s">
        <v>55</v>
      </c>
      <c r="H36" s="52"/>
      <c r="I36" s="96">
        <v>3613.14</v>
      </c>
      <c r="J36" s="96">
        <v>3613.14</v>
      </c>
      <c r="K36" s="50">
        <f t="shared" si="2"/>
        <v>0</v>
      </c>
      <c r="L36" s="107"/>
      <c r="M36" s="85">
        <f t="shared" si="1"/>
        <v>3613.14</v>
      </c>
      <c r="N36" s="12" t="s">
        <v>30</v>
      </c>
      <c r="O36" s="98" t="s">
        <v>30</v>
      </c>
      <c r="P36" s="98" t="s">
        <v>30</v>
      </c>
      <c r="Q36" s="98" t="s">
        <v>30</v>
      </c>
      <c r="R36" s="12">
        <v>866.61500000000001</v>
      </c>
      <c r="S36" s="98">
        <v>9</v>
      </c>
      <c r="T36" s="98" t="s">
        <v>43</v>
      </c>
      <c r="U36" s="98" t="s">
        <v>43</v>
      </c>
      <c r="V36" s="98" t="s">
        <v>43</v>
      </c>
      <c r="W36" s="98">
        <v>100</v>
      </c>
      <c r="X36" s="98" t="s">
        <v>30</v>
      </c>
      <c r="Y36" s="11"/>
      <c r="Z36" s="99" t="s">
        <v>31</v>
      </c>
    </row>
    <row r="37" spans="1:26" s="124" customFormat="1" ht="75" x14ac:dyDescent="0.25">
      <c r="A37" s="135">
        <v>22</v>
      </c>
      <c r="B37" s="115" t="s">
        <v>45</v>
      </c>
      <c r="C37" s="116" t="s">
        <v>75</v>
      </c>
      <c r="D37" s="115" t="s">
        <v>36</v>
      </c>
      <c r="E37" s="117">
        <v>1</v>
      </c>
      <c r="F37" s="117">
        <v>1</v>
      </c>
      <c r="G37" s="115" t="s">
        <v>55</v>
      </c>
      <c r="H37" s="115"/>
      <c r="I37" s="118">
        <v>6093.5320000000002</v>
      </c>
      <c r="J37" s="118">
        <v>6093.5320000000002</v>
      </c>
      <c r="K37" s="119">
        <f>I37-J37</f>
        <v>0</v>
      </c>
      <c r="L37" s="120"/>
      <c r="M37" s="121">
        <f t="shared" si="1"/>
        <v>6093.5320000000002</v>
      </c>
      <c r="N37" s="121" t="s">
        <v>30</v>
      </c>
      <c r="O37" s="115" t="s">
        <v>30</v>
      </c>
      <c r="P37" s="115" t="s">
        <v>30</v>
      </c>
      <c r="Q37" s="115" t="s">
        <v>30</v>
      </c>
      <c r="R37" s="115" t="s">
        <v>30</v>
      </c>
      <c r="S37" s="115" t="s">
        <v>30</v>
      </c>
      <c r="T37" s="115" t="s">
        <v>43</v>
      </c>
      <c r="U37" s="115" t="s">
        <v>43</v>
      </c>
      <c r="V37" s="115" t="s">
        <v>43</v>
      </c>
      <c r="W37" s="115" t="s">
        <v>43</v>
      </c>
      <c r="X37" s="115" t="s">
        <v>30</v>
      </c>
      <c r="Y37" s="122"/>
      <c r="Z37" s="123" t="s">
        <v>31</v>
      </c>
    </row>
    <row r="38" spans="1:26" s="124" customFormat="1" ht="63" customHeight="1" x14ac:dyDescent="0.25">
      <c r="A38" s="135">
        <v>23</v>
      </c>
      <c r="B38" s="115" t="s">
        <v>45</v>
      </c>
      <c r="C38" s="116" t="s">
        <v>76</v>
      </c>
      <c r="D38" s="115" t="s">
        <v>36</v>
      </c>
      <c r="E38" s="117">
        <v>1</v>
      </c>
      <c r="F38" s="117">
        <v>1</v>
      </c>
      <c r="G38" s="115" t="s">
        <v>55</v>
      </c>
      <c r="H38" s="115"/>
      <c r="I38" s="118">
        <v>5063.6794642857103</v>
      </c>
      <c r="J38" s="118">
        <v>5063.6794642857103</v>
      </c>
      <c r="K38" s="119">
        <f>I38-J38</f>
        <v>0</v>
      </c>
      <c r="L38" s="120"/>
      <c r="M38" s="121">
        <f t="shared" si="1"/>
        <v>5063.6794642857103</v>
      </c>
      <c r="N38" s="121" t="s">
        <v>30</v>
      </c>
      <c r="O38" s="115" t="s">
        <v>30</v>
      </c>
      <c r="P38" s="115" t="s">
        <v>30</v>
      </c>
      <c r="Q38" s="115" t="s">
        <v>30</v>
      </c>
      <c r="R38" s="115" t="s">
        <v>30</v>
      </c>
      <c r="S38" s="115" t="s">
        <v>30</v>
      </c>
      <c r="T38" s="115" t="s">
        <v>43</v>
      </c>
      <c r="U38" s="115" t="s">
        <v>43</v>
      </c>
      <c r="V38" s="115" t="s">
        <v>43</v>
      </c>
      <c r="W38" s="115" t="s">
        <v>43</v>
      </c>
      <c r="X38" s="115" t="s">
        <v>30</v>
      </c>
      <c r="Y38" s="122"/>
      <c r="Z38" s="123" t="s">
        <v>31</v>
      </c>
    </row>
    <row r="39" spans="1:26" s="13" customFormat="1" ht="59.25" customHeight="1" x14ac:dyDescent="0.25">
      <c r="A39" s="135">
        <v>24</v>
      </c>
      <c r="B39" s="98" t="s">
        <v>45</v>
      </c>
      <c r="C39" s="111" t="s">
        <v>77</v>
      </c>
      <c r="D39" s="52" t="s">
        <v>78</v>
      </c>
      <c r="E39" s="51">
        <v>1</v>
      </c>
      <c r="F39" s="51">
        <v>1</v>
      </c>
      <c r="G39" s="98" t="s">
        <v>55</v>
      </c>
      <c r="H39" s="52"/>
      <c r="I39" s="96">
        <v>23219.248749999999</v>
      </c>
      <c r="J39" s="96">
        <v>23219.248749999999</v>
      </c>
      <c r="K39" s="50">
        <v>0</v>
      </c>
      <c r="L39" s="107"/>
      <c r="M39" s="85">
        <f t="shared" si="1"/>
        <v>23219.248749999999</v>
      </c>
      <c r="N39" s="12" t="s">
        <v>30</v>
      </c>
      <c r="O39" s="98" t="s">
        <v>30</v>
      </c>
      <c r="P39" s="98" t="s">
        <v>30</v>
      </c>
      <c r="Q39" s="98" t="s">
        <v>30</v>
      </c>
      <c r="R39" s="98" t="s">
        <v>30</v>
      </c>
      <c r="S39" s="98" t="s">
        <v>30</v>
      </c>
      <c r="T39" s="98" t="s">
        <v>43</v>
      </c>
      <c r="U39" s="98" t="s">
        <v>43</v>
      </c>
      <c r="V39" s="98" t="s">
        <v>43</v>
      </c>
      <c r="W39" s="98" t="s">
        <v>43</v>
      </c>
      <c r="X39" s="98" t="s">
        <v>30</v>
      </c>
      <c r="Y39" s="11"/>
      <c r="Z39" s="99" t="s">
        <v>31</v>
      </c>
    </row>
    <row r="40" spans="1:26" s="13" customFormat="1" ht="57" customHeight="1" x14ac:dyDescent="0.25">
      <c r="A40" s="135">
        <v>25</v>
      </c>
      <c r="B40" s="98" t="s">
        <v>45</v>
      </c>
      <c r="C40" s="111" t="s">
        <v>79</v>
      </c>
      <c r="D40" s="52" t="s">
        <v>80</v>
      </c>
      <c r="E40" s="51">
        <v>2</v>
      </c>
      <c r="F40" s="51">
        <v>2</v>
      </c>
      <c r="G40" s="98" t="s">
        <v>55</v>
      </c>
      <c r="H40" s="52"/>
      <c r="I40" s="96">
        <v>21446.428</v>
      </c>
      <c r="J40" s="96">
        <v>21446.428</v>
      </c>
      <c r="K40" s="50">
        <f t="shared" si="2"/>
        <v>0</v>
      </c>
      <c r="L40" s="107"/>
      <c r="M40" s="85">
        <f t="shared" si="1"/>
        <v>21446.428</v>
      </c>
      <c r="N40" s="12" t="s">
        <v>30</v>
      </c>
      <c r="O40" s="98" t="s">
        <v>30</v>
      </c>
      <c r="P40" s="98" t="s">
        <v>30</v>
      </c>
      <c r="Q40" s="98" t="s">
        <v>30</v>
      </c>
      <c r="R40" s="98" t="s">
        <v>30</v>
      </c>
      <c r="S40" s="98" t="s">
        <v>30</v>
      </c>
      <c r="T40" s="98" t="s">
        <v>43</v>
      </c>
      <c r="U40" s="98" t="s">
        <v>43</v>
      </c>
      <c r="V40" s="98" t="s">
        <v>43</v>
      </c>
      <c r="W40" s="98" t="s">
        <v>43</v>
      </c>
      <c r="X40" s="98" t="s">
        <v>30</v>
      </c>
      <c r="Y40" s="11"/>
      <c r="Z40" s="99" t="s">
        <v>31</v>
      </c>
    </row>
    <row r="41" spans="1:26" s="13" customFormat="1" ht="70.5" customHeight="1" x14ac:dyDescent="0.25">
      <c r="A41" s="135">
        <v>26</v>
      </c>
      <c r="B41" s="98" t="s">
        <v>45</v>
      </c>
      <c r="C41" s="111" t="s">
        <v>81</v>
      </c>
      <c r="D41" s="52" t="s">
        <v>60</v>
      </c>
      <c r="E41" s="51">
        <v>1</v>
      </c>
      <c r="F41" s="51">
        <v>1</v>
      </c>
      <c r="G41" s="98" t="s">
        <v>55</v>
      </c>
      <c r="H41" s="52"/>
      <c r="I41" s="96">
        <v>678.36800000000005</v>
      </c>
      <c r="J41" s="96">
        <v>678.36800000000005</v>
      </c>
      <c r="K41" s="50">
        <f t="shared" si="2"/>
        <v>0</v>
      </c>
      <c r="L41" s="107"/>
      <c r="M41" s="85">
        <f t="shared" si="1"/>
        <v>678.36800000000005</v>
      </c>
      <c r="N41" s="12" t="s">
        <v>30</v>
      </c>
      <c r="O41" s="98" t="s">
        <v>30</v>
      </c>
      <c r="P41" s="98" t="s">
        <v>30</v>
      </c>
      <c r="Q41" s="98" t="s">
        <v>30</v>
      </c>
      <c r="R41" s="98" t="s">
        <v>30</v>
      </c>
      <c r="S41" s="98" t="s">
        <v>30</v>
      </c>
      <c r="T41" s="98" t="s">
        <v>43</v>
      </c>
      <c r="U41" s="98" t="s">
        <v>43</v>
      </c>
      <c r="V41" s="98" t="s">
        <v>43</v>
      </c>
      <c r="W41" s="98" t="s">
        <v>43</v>
      </c>
      <c r="X41" s="98" t="s">
        <v>30</v>
      </c>
      <c r="Y41" s="11"/>
      <c r="Z41" s="99" t="s">
        <v>31</v>
      </c>
    </row>
    <row r="42" spans="1:26" s="128" customFormat="1" ht="60.75" customHeight="1" x14ac:dyDescent="0.25">
      <c r="A42" s="135">
        <v>27</v>
      </c>
      <c r="B42" s="52" t="s">
        <v>45</v>
      </c>
      <c r="C42" s="129" t="s">
        <v>82</v>
      </c>
      <c r="D42" s="52" t="s">
        <v>36</v>
      </c>
      <c r="E42" s="51">
        <v>1</v>
      </c>
      <c r="F42" s="51">
        <v>1</v>
      </c>
      <c r="G42" s="52" t="s">
        <v>55</v>
      </c>
      <c r="H42" s="52"/>
      <c r="I42" s="130">
        <v>15700</v>
      </c>
      <c r="J42" s="130">
        <v>15700</v>
      </c>
      <c r="K42" s="131">
        <f t="shared" si="2"/>
        <v>0</v>
      </c>
      <c r="L42" s="132"/>
      <c r="M42" s="126">
        <f t="shared" si="1"/>
        <v>15700</v>
      </c>
      <c r="N42" s="126" t="s">
        <v>30</v>
      </c>
      <c r="O42" s="52" t="s">
        <v>30</v>
      </c>
      <c r="P42" s="52" t="s">
        <v>30</v>
      </c>
      <c r="Q42" s="52" t="s">
        <v>30</v>
      </c>
      <c r="R42" s="52" t="s">
        <v>30</v>
      </c>
      <c r="S42" s="52" t="s">
        <v>30</v>
      </c>
      <c r="T42" s="52" t="s">
        <v>43</v>
      </c>
      <c r="U42" s="52" t="s">
        <v>43</v>
      </c>
      <c r="V42" s="52" t="s">
        <v>43</v>
      </c>
      <c r="W42" s="52" t="s">
        <v>43</v>
      </c>
      <c r="X42" s="52" t="s">
        <v>30</v>
      </c>
      <c r="Y42" s="127"/>
      <c r="Z42" s="105" t="s">
        <v>31</v>
      </c>
    </row>
    <row r="43" spans="1:26" s="13" customFormat="1" ht="49.5" customHeight="1" x14ac:dyDescent="0.25">
      <c r="A43" s="135">
        <v>28</v>
      </c>
      <c r="B43" s="133" t="s">
        <v>45</v>
      </c>
      <c r="C43" s="111" t="s">
        <v>83</v>
      </c>
      <c r="D43" s="52" t="s">
        <v>36</v>
      </c>
      <c r="E43" s="51">
        <v>1</v>
      </c>
      <c r="F43" s="51">
        <v>1</v>
      </c>
      <c r="G43" s="133" t="s">
        <v>55</v>
      </c>
      <c r="H43" s="52"/>
      <c r="I43" s="96">
        <v>1761.586</v>
      </c>
      <c r="J43" s="96">
        <v>1761.586</v>
      </c>
      <c r="K43" s="50">
        <f t="shared" si="2"/>
        <v>0</v>
      </c>
      <c r="L43" s="108"/>
      <c r="M43" s="85">
        <f t="shared" si="1"/>
        <v>1761.586</v>
      </c>
      <c r="N43" s="12" t="s">
        <v>30</v>
      </c>
      <c r="O43" s="98" t="s">
        <v>30</v>
      </c>
      <c r="P43" s="98" t="s">
        <v>30</v>
      </c>
      <c r="Q43" s="98" t="s">
        <v>30</v>
      </c>
      <c r="R43" s="98" t="s">
        <v>30</v>
      </c>
      <c r="S43" s="98" t="s">
        <v>30</v>
      </c>
      <c r="T43" s="98" t="s">
        <v>43</v>
      </c>
      <c r="U43" s="98" t="s">
        <v>43</v>
      </c>
      <c r="V43" s="98" t="s">
        <v>43</v>
      </c>
      <c r="W43" s="98" t="s">
        <v>43</v>
      </c>
      <c r="X43" s="98" t="s">
        <v>30</v>
      </c>
      <c r="Y43" s="11"/>
      <c r="Z43" s="99" t="s">
        <v>31</v>
      </c>
    </row>
    <row r="44" spans="1:26" s="47" customFormat="1" ht="57" customHeight="1" x14ac:dyDescent="0.25">
      <c r="A44" s="135">
        <v>29</v>
      </c>
      <c r="B44" s="89" t="s">
        <v>45</v>
      </c>
      <c r="C44" s="111" t="s">
        <v>84</v>
      </c>
      <c r="D44" s="52" t="s">
        <v>36</v>
      </c>
      <c r="E44" s="51">
        <v>1</v>
      </c>
      <c r="F44" s="51">
        <v>1</v>
      </c>
      <c r="G44" s="89" t="s">
        <v>55</v>
      </c>
      <c r="H44" s="52"/>
      <c r="I44" s="96">
        <v>273.79899999999998</v>
      </c>
      <c r="J44" s="96">
        <v>273.79899999999998</v>
      </c>
      <c r="K44" s="50">
        <f t="shared" si="2"/>
        <v>0</v>
      </c>
      <c r="L44" s="137"/>
      <c r="M44" s="85">
        <f t="shared" si="1"/>
        <v>273.79899999999998</v>
      </c>
      <c r="N44" s="90" t="s">
        <v>30</v>
      </c>
      <c r="O44" s="88" t="s">
        <v>30</v>
      </c>
      <c r="P44" s="88" t="s">
        <v>30</v>
      </c>
      <c r="Q44" s="88" t="s">
        <v>30</v>
      </c>
      <c r="R44" s="92" t="s">
        <v>30</v>
      </c>
      <c r="S44" s="92" t="s">
        <v>30</v>
      </c>
      <c r="T44" s="93" t="s">
        <v>43</v>
      </c>
      <c r="U44" s="89" t="s">
        <v>43</v>
      </c>
      <c r="V44" s="89" t="s">
        <v>43</v>
      </c>
      <c r="W44" s="91" t="s">
        <v>43</v>
      </c>
      <c r="X44" s="91" t="s">
        <v>30</v>
      </c>
      <c r="Y44" s="46"/>
      <c r="Z44" s="95" t="s">
        <v>31</v>
      </c>
    </row>
    <row r="45" spans="1:26" s="47" customFormat="1" ht="75" x14ac:dyDescent="0.25">
      <c r="A45" s="138">
        <v>30</v>
      </c>
      <c r="B45" s="138" t="s">
        <v>45</v>
      </c>
      <c r="C45" s="111" t="s">
        <v>85</v>
      </c>
      <c r="D45" s="52" t="s">
        <v>60</v>
      </c>
      <c r="E45" s="51">
        <v>2</v>
      </c>
      <c r="F45" s="51">
        <v>2</v>
      </c>
      <c r="G45" s="138" t="s">
        <v>55</v>
      </c>
      <c r="H45" s="52"/>
      <c r="I45" s="96">
        <v>1071.42857142857</v>
      </c>
      <c r="J45" s="96">
        <v>803.572</v>
      </c>
      <c r="K45" s="50">
        <f t="shared" si="2"/>
        <v>267.85657142856996</v>
      </c>
      <c r="L45" s="107" t="s">
        <v>91</v>
      </c>
      <c r="M45" s="85">
        <f t="shared" si="1"/>
        <v>803.572</v>
      </c>
      <c r="N45" s="90" t="s">
        <v>30</v>
      </c>
      <c r="O45" s="88" t="s">
        <v>30</v>
      </c>
      <c r="P45" s="88" t="s">
        <v>30</v>
      </c>
      <c r="Q45" s="88" t="s">
        <v>30</v>
      </c>
      <c r="R45" s="92" t="s">
        <v>30</v>
      </c>
      <c r="S45" s="92">
        <v>100</v>
      </c>
      <c r="T45" s="93" t="s">
        <v>43</v>
      </c>
      <c r="U45" s="89" t="s">
        <v>43</v>
      </c>
      <c r="V45" s="89" t="s">
        <v>43</v>
      </c>
      <c r="W45" s="91" t="s">
        <v>43</v>
      </c>
      <c r="X45" s="91" t="s">
        <v>30</v>
      </c>
      <c r="Y45" s="46"/>
      <c r="Z45" s="95" t="s">
        <v>31</v>
      </c>
    </row>
    <row r="46" spans="1:26" s="47" customFormat="1" ht="75" x14ac:dyDescent="0.25">
      <c r="A46" s="135">
        <v>31</v>
      </c>
      <c r="B46" s="89" t="s">
        <v>45</v>
      </c>
      <c r="C46" s="111" t="s">
        <v>86</v>
      </c>
      <c r="D46" s="52" t="s">
        <v>36</v>
      </c>
      <c r="E46" s="51">
        <v>1</v>
      </c>
      <c r="F46" s="51">
        <v>1</v>
      </c>
      <c r="G46" s="89" t="s">
        <v>55</v>
      </c>
      <c r="H46" s="52"/>
      <c r="I46" s="96">
        <v>1560</v>
      </c>
      <c r="J46" s="96">
        <v>1560</v>
      </c>
      <c r="K46" s="50">
        <f t="shared" si="2"/>
        <v>0</v>
      </c>
      <c r="L46" s="108"/>
      <c r="M46" s="85">
        <f t="shared" si="1"/>
        <v>1560</v>
      </c>
      <c r="N46" s="90" t="s">
        <v>30</v>
      </c>
      <c r="O46" s="88" t="s">
        <v>30</v>
      </c>
      <c r="P46" s="88" t="s">
        <v>30</v>
      </c>
      <c r="Q46" s="88" t="s">
        <v>30</v>
      </c>
      <c r="R46" s="92" t="s">
        <v>30</v>
      </c>
      <c r="S46" s="92" t="s">
        <v>30</v>
      </c>
      <c r="T46" s="93" t="s">
        <v>43</v>
      </c>
      <c r="U46" s="89" t="s">
        <v>43</v>
      </c>
      <c r="V46" s="89" t="s">
        <v>43</v>
      </c>
      <c r="W46" s="91" t="s">
        <v>43</v>
      </c>
      <c r="X46" s="91" t="s">
        <v>30</v>
      </c>
      <c r="Y46" s="46"/>
      <c r="Z46" s="95" t="s">
        <v>31</v>
      </c>
    </row>
    <row r="47" spans="1:26" s="47" customFormat="1" ht="75" x14ac:dyDescent="0.25">
      <c r="A47" s="135">
        <v>32</v>
      </c>
      <c r="B47" s="89" t="s">
        <v>45</v>
      </c>
      <c r="C47" s="111" t="s">
        <v>41</v>
      </c>
      <c r="D47" s="52" t="s">
        <v>60</v>
      </c>
      <c r="E47" s="51">
        <v>3</v>
      </c>
      <c r="F47" s="51">
        <v>3</v>
      </c>
      <c r="G47" s="89" t="s">
        <v>55</v>
      </c>
      <c r="H47" s="52"/>
      <c r="I47" s="96">
        <v>178</v>
      </c>
      <c r="J47" s="96">
        <v>178</v>
      </c>
      <c r="K47" s="50">
        <f t="shared" si="2"/>
        <v>0</v>
      </c>
      <c r="L47" s="108"/>
      <c r="M47" s="85">
        <f t="shared" si="1"/>
        <v>178</v>
      </c>
      <c r="N47" s="90" t="s">
        <v>30</v>
      </c>
      <c r="O47" s="88" t="s">
        <v>30</v>
      </c>
      <c r="P47" s="88" t="s">
        <v>30</v>
      </c>
      <c r="Q47" s="88" t="s">
        <v>30</v>
      </c>
      <c r="R47" s="92" t="s">
        <v>30</v>
      </c>
      <c r="S47" s="92" t="s">
        <v>30</v>
      </c>
      <c r="T47" s="93" t="s">
        <v>43</v>
      </c>
      <c r="U47" s="89" t="s">
        <v>43</v>
      </c>
      <c r="V47" s="89" t="s">
        <v>43</v>
      </c>
      <c r="W47" s="91" t="s">
        <v>43</v>
      </c>
      <c r="X47" s="91" t="s">
        <v>30</v>
      </c>
      <c r="Y47" s="46"/>
      <c r="Z47" s="95" t="s">
        <v>31</v>
      </c>
    </row>
    <row r="48" spans="1:26" s="47" customFormat="1" ht="75" x14ac:dyDescent="0.25">
      <c r="A48" s="135">
        <v>33</v>
      </c>
      <c r="B48" s="89" t="s">
        <v>45</v>
      </c>
      <c r="C48" s="111" t="s">
        <v>87</v>
      </c>
      <c r="D48" s="52" t="s">
        <v>60</v>
      </c>
      <c r="E48" s="51">
        <v>3</v>
      </c>
      <c r="F48" s="51">
        <v>3</v>
      </c>
      <c r="G48" s="89" t="s">
        <v>55</v>
      </c>
      <c r="H48" s="52"/>
      <c r="I48" s="96">
        <v>1443.75</v>
      </c>
      <c r="J48" s="96">
        <v>1443.75</v>
      </c>
      <c r="K48" s="50">
        <f t="shared" si="2"/>
        <v>0</v>
      </c>
      <c r="L48" s="108"/>
      <c r="M48" s="85">
        <f t="shared" si="1"/>
        <v>1443.75</v>
      </c>
      <c r="N48" s="90" t="s">
        <v>30</v>
      </c>
      <c r="O48" s="88" t="s">
        <v>30</v>
      </c>
      <c r="P48" s="88" t="s">
        <v>30</v>
      </c>
      <c r="Q48" s="88" t="s">
        <v>30</v>
      </c>
      <c r="R48" s="92" t="s">
        <v>30</v>
      </c>
      <c r="S48" s="91">
        <v>50</v>
      </c>
      <c r="T48" s="93" t="s">
        <v>43</v>
      </c>
      <c r="U48" s="89" t="s">
        <v>43</v>
      </c>
      <c r="V48" s="89" t="s">
        <v>43</v>
      </c>
      <c r="W48" s="91" t="s">
        <v>43</v>
      </c>
      <c r="X48" s="91" t="s">
        <v>30</v>
      </c>
      <c r="Y48" s="46"/>
      <c r="Z48" s="95" t="s">
        <v>31</v>
      </c>
    </row>
    <row r="49" spans="1:26" s="47" customFormat="1" ht="75" x14ac:dyDescent="0.25">
      <c r="A49" s="135">
        <v>34</v>
      </c>
      <c r="B49" s="89" t="s">
        <v>45</v>
      </c>
      <c r="C49" s="111" t="s">
        <v>94</v>
      </c>
      <c r="D49" s="52" t="s">
        <v>93</v>
      </c>
      <c r="E49" s="51">
        <v>30</v>
      </c>
      <c r="F49" s="51">
        <v>6018</v>
      </c>
      <c r="G49" s="89" t="s">
        <v>55</v>
      </c>
      <c r="H49" s="52"/>
      <c r="I49" s="96">
        <v>3000</v>
      </c>
      <c r="J49" s="96">
        <v>3000</v>
      </c>
      <c r="K49" s="50">
        <f t="shared" si="2"/>
        <v>0</v>
      </c>
      <c r="L49" s="108"/>
      <c r="M49" s="85">
        <f t="shared" si="1"/>
        <v>3000</v>
      </c>
      <c r="N49" s="90" t="s">
        <v>30</v>
      </c>
      <c r="O49" s="88" t="s">
        <v>30</v>
      </c>
      <c r="P49" s="88" t="s">
        <v>30</v>
      </c>
      <c r="Q49" s="88" t="s">
        <v>30</v>
      </c>
      <c r="R49" s="90">
        <v>900</v>
      </c>
      <c r="S49" s="91">
        <v>29</v>
      </c>
      <c r="T49" s="93" t="s">
        <v>43</v>
      </c>
      <c r="U49" s="93" t="s">
        <v>43</v>
      </c>
      <c r="V49" s="89" t="s">
        <v>43</v>
      </c>
      <c r="W49" s="91">
        <v>100</v>
      </c>
      <c r="X49" s="91" t="s">
        <v>30</v>
      </c>
      <c r="Y49" s="46"/>
      <c r="Z49" s="95" t="s">
        <v>31</v>
      </c>
    </row>
    <row r="50" spans="1:26" s="47" customFormat="1" ht="75" x14ac:dyDescent="0.25">
      <c r="A50" s="135">
        <v>35</v>
      </c>
      <c r="B50" s="89" t="s">
        <v>45</v>
      </c>
      <c r="C50" s="111" t="s">
        <v>88</v>
      </c>
      <c r="D50" s="52" t="s">
        <v>97</v>
      </c>
      <c r="E50" s="143">
        <v>155.43</v>
      </c>
      <c r="F50" s="143">
        <f>E50</f>
        <v>155.43</v>
      </c>
      <c r="G50" s="89" t="s">
        <v>55</v>
      </c>
      <c r="H50" s="52"/>
      <c r="I50" s="96">
        <v>5861.5810000000001</v>
      </c>
      <c r="J50" s="96">
        <v>5861.5810000000001</v>
      </c>
      <c r="K50" s="50">
        <f t="shared" si="2"/>
        <v>0</v>
      </c>
      <c r="L50" s="108"/>
      <c r="M50" s="85">
        <f t="shared" si="1"/>
        <v>5861.5810000000001</v>
      </c>
      <c r="N50" s="90" t="s">
        <v>30</v>
      </c>
      <c r="O50" s="88" t="s">
        <v>30</v>
      </c>
      <c r="P50" s="88" t="s">
        <v>30</v>
      </c>
      <c r="Q50" s="88" t="s">
        <v>30</v>
      </c>
      <c r="R50" s="90">
        <v>551.80200000000002</v>
      </c>
      <c r="S50" s="91">
        <v>100</v>
      </c>
      <c r="T50" s="93" t="s">
        <v>43</v>
      </c>
      <c r="U50" s="93" t="s">
        <v>43</v>
      </c>
      <c r="V50" s="89" t="s">
        <v>43</v>
      </c>
      <c r="W50" s="91">
        <v>100</v>
      </c>
      <c r="X50" s="91" t="s">
        <v>30</v>
      </c>
      <c r="Y50" s="46"/>
      <c r="Z50" s="95" t="s">
        <v>31</v>
      </c>
    </row>
    <row r="51" spans="1:26" s="13" customFormat="1" ht="94.5" hidden="1" x14ac:dyDescent="0.25">
      <c r="A51" s="48">
        <v>22</v>
      </c>
      <c r="B51" s="62" t="s">
        <v>45</v>
      </c>
      <c r="C51" s="49" t="s">
        <v>42</v>
      </c>
      <c r="D51" s="48" t="s">
        <v>36</v>
      </c>
      <c r="E51" s="44">
        <v>1</v>
      </c>
      <c r="F51" s="43">
        <v>1</v>
      </c>
      <c r="G51" s="45" t="s">
        <v>39</v>
      </c>
      <c r="H51" s="28"/>
      <c r="I51" s="50">
        <v>357.14285714285711</v>
      </c>
      <c r="J51" s="50">
        <v>357.14285714285711</v>
      </c>
      <c r="K51" s="9">
        <f>I51-J51</f>
        <v>0</v>
      </c>
      <c r="L51" s="11"/>
      <c r="M51" s="85">
        <f t="shared" si="1"/>
        <v>357.14285714285711</v>
      </c>
      <c r="N51" s="12" t="s">
        <v>30</v>
      </c>
      <c r="O51" s="12" t="s">
        <v>30</v>
      </c>
      <c r="P51" s="12" t="s">
        <v>30</v>
      </c>
      <c r="Q51" s="27" t="s">
        <v>30</v>
      </c>
      <c r="R51" s="40" t="s">
        <v>43</v>
      </c>
      <c r="S51" s="58">
        <v>0</v>
      </c>
      <c r="T51" s="58">
        <v>0</v>
      </c>
      <c r="U51" s="10">
        <v>0</v>
      </c>
      <c r="V51" s="10">
        <v>0</v>
      </c>
      <c r="W51" s="57"/>
      <c r="X51" s="57"/>
      <c r="Y51" s="11"/>
      <c r="Z51" s="28" t="s">
        <v>31</v>
      </c>
    </row>
    <row r="52" spans="1:26" s="39" customFormat="1" ht="52.5" customHeight="1" x14ac:dyDescent="0.25">
      <c r="A52" s="54"/>
      <c r="B52" s="35"/>
      <c r="C52" s="14" t="s">
        <v>37</v>
      </c>
      <c r="D52" s="36"/>
      <c r="E52" s="37"/>
      <c r="F52" s="36"/>
      <c r="G52" s="36"/>
      <c r="H52" s="36"/>
      <c r="I52" s="30">
        <f>SUBTOTAL(9,I16:I51)</f>
        <v>566305.16257246968</v>
      </c>
      <c r="J52" s="30">
        <f>SUBTOTAL(9,J16:J51)</f>
        <v>505428.20444</v>
      </c>
      <c r="K52" s="30">
        <f>SUBTOTAL(9,K16:K51)</f>
        <v>60876.958132469772</v>
      </c>
      <c r="L52" s="30" t="s">
        <v>34</v>
      </c>
      <c r="M52" s="30">
        <f t="shared" ref="M52" si="3">SUBTOTAL(9,M16:M51)</f>
        <v>505428.20444</v>
      </c>
      <c r="N52" s="30" t="s">
        <v>34</v>
      </c>
      <c r="O52" s="30" t="s">
        <v>34</v>
      </c>
      <c r="P52" s="30" t="s">
        <v>34</v>
      </c>
      <c r="Q52" s="30">
        <f t="shared" ref="Q52" si="4">SUBTOTAL(9,Q16:Q51)</f>
        <v>0</v>
      </c>
      <c r="R52" s="30">
        <f>SUBTOTAL(9,R16:R51)</f>
        <v>17341.363000000001</v>
      </c>
      <c r="S52" s="30" t="s">
        <v>34</v>
      </c>
      <c r="T52" s="30">
        <f t="shared" ref="T52" si="5">SUBTOTAL(9,T16:T51)</f>
        <v>0</v>
      </c>
      <c r="U52" s="30" t="s">
        <v>34</v>
      </c>
      <c r="V52" s="30">
        <f t="shared" ref="V52" si="6">SUBTOTAL(9,V16:V51)</f>
        <v>0</v>
      </c>
      <c r="W52" s="30" t="s">
        <v>34</v>
      </c>
      <c r="X52" s="61">
        <f>SUM(X16:X51)</f>
        <v>0</v>
      </c>
      <c r="Y52" s="30">
        <f>SUM(Y16:Y51)</f>
        <v>0</v>
      </c>
      <c r="Z52" s="38"/>
    </row>
    <row r="53" spans="1:26" s="39" customFormat="1" ht="30" customHeight="1" x14ac:dyDescent="0.25">
      <c r="A53" s="71"/>
      <c r="B53" s="72"/>
      <c r="C53" s="73"/>
      <c r="D53" s="74"/>
      <c r="E53" s="75"/>
      <c r="F53" s="74"/>
      <c r="G53" s="74"/>
      <c r="H53" s="74"/>
      <c r="I53" s="94"/>
      <c r="J53" s="94"/>
      <c r="K53" s="94"/>
      <c r="L53" s="94"/>
      <c r="M53" s="94"/>
      <c r="N53" s="76"/>
      <c r="O53" s="76"/>
      <c r="P53" s="76"/>
      <c r="Q53" s="76"/>
      <c r="R53" s="76"/>
      <c r="S53" s="77"/>
      <c r="T53" s="77"/>
      <c r="U53" s="78"/>
      <c r="V53" s="78"/>
      <c r="W53" s="79"/>
      <c r="X53" s="79"/>
      <c r="Y53" s="76"/>
      <c r="Z53" s="80"/>
    </row>
    <row r="54" spans="1:26" s="39" customFormat="1" ht="30" customHeight="1" x14ac:dyDescent="0.25">
      <c r="A54" s="71"/>
      <c r="B54" s="81" t="s">
        <v>53</v>
      </c>
      <c r="C54" s="73"/>
      <c r="D54" s="74"/>
      <c r="E54" s="75"/>
      <c r="F54" s="74"/>
      <c r="G54" s="74"/>
      <c r="H54" s="74"/>
      <c r="I54" s="76"/>
      <c r="J54" s="125"/>
      <c r="K54" s="125"/>
      <c r="L54" s="76"/>
      <c r="M54" s="76"/>
      <c r="N54" s="76"/>
      <c r="O54" s="76"/>
      <c r="P54" s="76"/>
      <c r="Q54" s="76"/>
      <c r="R54" s="76"/>
      <c r="S54" s="77"/>
      <c r="T54" s="77"/>
      <c r="U54" s="78"/>
      <c r="V54" s="78"/>
      <c r="W54" s="79"/>
      <c r="X54" s="79"/>
      <c r="Y54" s="76"/>
      <c r="Z54" s="80"/>
    </row>
    <row r="55" spans="1:26" s="70" customFormat="1" ht="24" customHeight="1" x14ac:dyDescent="0.25">
      <c r="A55" s="155"/>
      <c r="B55" s="156" t="s">
        <v>52</v>
      </c>
      <c r="C55" s="157"/>
      <c r="D55" s="156"/>
      <c r="E55" s="156"/>
      <c r="F55" s="156"/>
      <c r="G55" s="156"/>
      <c r="H55" s="156"/>
      <c r="I55" s="156"/>
      <c r="J55" s="156"/>
      <c r="K55" s="158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</row>
    <row r="56" spans="1:26" s="70" customFormat="1" ht="24" customHeight="1" x14ac:dyDescent="0.25">
      <c r="A56" s="155"/>
      <c r="B56" s="156" t="s">
        <v>51</v>
      </c>
      <c r="C56" s="157"/>
      <c r="D56" s="156"/>
      <c r="E56" s="156"/>
      <c r="F56" s="156"/>
      <c r="G56" s="156"/>
      <c r="H56" s="156"/>
      <c r="I56" s="156"/>
      <c r="J56" s="156"/>
      <c r="K56" s="158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</row>
    <row r="57" spans="1:26" s="70" customFormat="1" ht="36" customHeight="1" x14ac:dyDescent="0.25">
      <c r="A57" s="155"/>
      <c r="B57" s="156" t="s">
        <v>50</v>
      </c>
      <c r="C57" s="157"/>
      <c r="D57" s="156"/>
      <c r="E57" s="156"/>
      <c r="F57" s="156"/>
      <c r="G57" s="156"/>
      <c r="H57" s="156"/>
      <c r="I57" s="156"/>
      <c r="J57" s="156"/>
      <c r="K57" s="158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</row>
    <row r="58" spans="1:26" x14ac:dyDescent="0.25">
      <c r="A58" s="16"/>
      <c r="B58" s="15"/>
      <c r="C58" s="16"/>
      <c r="D58" s="15"/>
      <c r="E58" s="15"/>
      <c r="F58" s="15"/>
      <c r="G58" s="15"/>
      <c r="H58" s="15"/>
      <c r="I58" s="31"/>
      <c r="J58" s="31"/>
      <c r="K58" s="18"/>
      <c r="L58" s="17"/>
      <c r="M58" s="31"/>
      <c r="N58" s="17"/>
      <c r="O58" s="15"/>
      <c r="P58" s="15"/>
      <c r="Q58" s="15"/>
      <c r="R58" s="19"/>
      <c r="S58" s="59"/>
      <c r="T58" s="59"/>
      <c r="U58" s="15"/>
      <c r="V58" s="15"/>
      <c r="W58" s="59"/>
      <c r="X58" s="59"/>
      <c r="Y58" s="15"/>
      <c r="Z58" s="15"/>
    </row>
    <row r="61" spans="1:26" ht="38.25" customHeight="1" x14ac:dyDescent="0.3">
      <c r="B61" s="171" t="s">
        <v>32</v>
      </c>
      <c r="C61" s="172"/>
      <c r="D61" s="171"/>
      <c r="E61" s="171"/>
      <c r="F61" s="20"/>
      <c r="G61" s="20"/>
      <c r="H61" s="20"/>
      <c r="I61" s="32"/>
      <c r="K61" s="113"/>
      <c r="L61" s="22"/>
      <c r="M61" s="82"/>
    </row>
    <row r="62" spans="1:26" ht="18.75" x14ac:dyDescent="0.3">
      <c r="B62" s="41"/>
      <c r="C62" s="42"/>
      <c r="D62" s="41"/>
      <c r="E62" s="41"/>
      <c r="F62" s="20"/>
      <c r="G62" s="20"/>
      <c r="H62" s="20"/>
      <c r="I62" s="32"/>
      <c r="K62" s="113"/>
      <c r="L62" s="22"/>
      <c r="M62" s="82"/>
    </row>
    <row r="63" spans="1:26" ht="18.75" x14ac:dyDescent="0.25">
      <c r="B63" s="21" t="s">
        <v>38</v>
      </c>
      <c r="R63"/>
    </row>
    <row r="64" spans="1:26" ht="18.75" x14ac:dyDescent="0.25">
      <c r="B64" s="21"/>
      <c r="R64"/>
    </row>
    <row r="65" spans="2:18" ht="18.75" x14ac:dyDescent="0.3">
      <c r="B65" s="20" t="s">
        <v>33</v>
      </c>
    </row>
    <row r="67" spans="2:18" x14ac:dyDescent="0.25">
      <c r="P67" s="26"/>
      <c r="R67"/>
    </row>
    <row r="68" spans="2:18" x14ac:dyDescent="0.25">
      <c r="B68" t="s">
        <v>34</v>
      </c>
      <c r="R68"/>
    </row>
  </sheetData>
  <autoFilter ref="I13:L52">
    <filterColumn colId="3">
      <filters>
        <filter val="По итогам тендерных процедур"/>
        <filter val="Применение более эффективных методов и технологий по выполнению данного капитального ремонта трансформатора ТДТН 40500 кВА ГПП-110/35/6кВ шх.61», ремонтные работы выполнены на 100%"/>
      </filters>
    </filterColumn>
  </autoFilter>
  <mergeCells count="30">
    <mergeCell ref="B61:E61"/>
    <mergeCell ref="S13:T13"/>
    <mergeCell ref="U13:V13"/>
    <mergeCell ref="W13:X13"/>
    <mergeCell ref="M13:N13"/>
    <mergeCell ref="A55:A57"/>
    <mergeCell ref="B55:Z55"/>
    <mergeCell ref="B56:Z56"/>
    <mergeCell ref="B57:Z57"/>
    <mergeCell ref="Q13:R13"/>
    <mergeCell ref="E13:F13"/>
    <mergeCell ref="A12:A14"/>
    <mergeCell ref="M12:P12"/>
    <mergeCell ref="D13:D14"/>
    <mergeCell ref="C13:C14"/>
    <mergeCell ref="B13:B14"/>
    <mergeCell ref="K13:K14"/>
    <mergeCell ref="J13:J14"/>
    <mergeCell ref="I13:I14"/>
    <mergeCell ref="Z12:Z14"/>
    <mergeCell ref="Y12:Y14"/>
    <mergeCell ref="A9:Z9"/>
    <mergeCell ref="B12:G12"/>
    <mergeCell ref="I12:L12"/>
    <mergeCell ref="Q12:X12"/>
    <mergeCell ref="P13:P14"/>
    <mergeCell ref="O13:O14"/>
    <mergeCell ref="L13:L14"/>
    <mergeCell ref="G13:G14"/>
    <mergeCell ref="H12:H14"/>
  </mergeCells>
  <hyperlinks>
    <hyperlink ref="Z2" r:id="rId1" display="jl:39695703.100 "/>
  </hyperlinks>
  <pageMargins left="0.15748031496062992" right="0.15748031496062992" top="0.23622047244094491" bottom="0.19685039370078741" header="0.15748031496062992" footer="0.15748031496062992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Мельничук</dc:creator>
  <cp:lastModifiedBy>Ирина Цыганкова- Павлова</cp:lastModifiedBy>
  <cp:lastPrinted>2024-04-19T10:25:43Z</cp:lastPrinted>
  <dcterms:created xsi:type="dcterms:W3CDTF">2022-04-03T03:45:13Z</dcterms:created>
  <dcterms:modified xsi:type="dcterms:W3CDTF">2025-04-21T05:29:30Z</dcterms:modified>
</cp:coreProperties>
</file>