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erimabe\Desktop\Documents\Нагрузка, загрузка\24г\"/>
    </mc:Choice>
  </mc:AlternateContent>
  <xr:revisionPtr revIDLastSave="0" documentId="13_ncr:1_{DFF68E26-734D-4F45-80C7-076CF1042F5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г.Сатпаев " sheetId="3" r:id="rId1"/>
    <sheet name="г.Жезказган" sheetId="2" r:id="rId2"/>
  </sheets>
  <definedNames>
    <definedName name="_xlnm._FilterDatabase" localSheetId="1" hidden="1">г.Жезказган!$A$7:$M$303</definedName>
    <definedName name="_xlnm._FilterDatabase" localSheetId="0" hidden="1">'г.Сатпаев '!$A$7:$N$248</definedName>
    <definedName name="_xlnm.Print_Area" localSheetId="0">'г.Сатпаев '!$A$1:$M$253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1" i="3" l="1"/>
  <c r="H170" i="3"/>
  <c r="F301" i="2"/>
  <c r="J190" i="3"/>
  <c r="K190" i="3" s="1"/>
  <c r="I20" i="3" l="1"/>
  <c r="M20" i="3" s="1"/>
  <c r="I25" i="2" l="1"/>
  <c r="I10" i="2" l="1"/>
  <c r="J10" i="2" s="1"/>
  <c r="J10" i="3" l="1"/>
  <c r="L10" i="3" s="1"/>
  <c r="K10" i="3" l="1"/>
  <c r="I10" i="3"/>
  <c r="M10" i="3" s="1"/>
  <c r="I11" i="3"/>
  <c r="M11" i="3" s="1"/>
  <c r="J11" i="3"/>
  <c r="L11" i="3" s="1"/>
  <c r="I12" i="3"/>
  <c r="M12" i="3" s="1"/>
  <c r="J12" i="3"/>
  <c r="K12" i="3" s="1"/>
  <c r="I13" i="3"/>
  <c r="M13" i="3" s="1"/>
  <c r="J13" i="3"/>
  <c r="K13" i="3" s="1"/>
  <c r="I14" i="3"/>
  <c r="M14" i="3" s="1"/>
  <c r="J14" i="3"/>
  <c r="K14" i="3" s="1"/>
  <c r="I15" i="3"/>
  <c r="M15" i="3" s="1"/>
  <c r="J15" i="3"/>
  <c r="I16" i="3"/>
  <c r="M16" i="3" s="1"/>
  <c r="J16" i="3"/>
  <c r="I17" i="3"/>
  <c r="M17" i="3" s="1"/>
  <c r="J17" i="3"/>
  <c r="L17" i="3" s="1"/>
  <c r="I18" i="3"/>
  <c r="M18" i="3" s="1"/>
  <c r="J18" i="3"/>
  <c r="K18" i="3" s="1"/>
  <c r="I19" i="3"/>
  <c r="M19" i="3" s="1"/>
  <c r="J19" i="3"/>
  <c r="L19" i="3" s="1"/>
  <c r="J20" i="3"/>
  <c r="K20" i="3" s="1"/>
  <c r="I21" i="3"/>
  <c r="M21" i="3" s="1"/>
  <c r="J21" i="3"/>
  <c r="K21" i="3" s="1"/>
  <c r="I22" i="3"/>
  <c r="M22" i="3" s="1"/>
  <c r="J22" i="3"/>
  <c r="K22" i="3" s="1"/>
  <c r="I23" i="3"/>
  <c r="M23" i="3" s="1"/>
  <c r="J23" i="3"/>
  <c r="K23" i="3" s="1"/>
  <c r="I24" i="3"/>
  <c r="M24" i="3" s="1"/>
  <c r="J24" i="3"/>
  <c r="I25" i="3"/>
  <c r="M25" i="3" s="1"/>
  <c r="J25" i="3"/>
  <c r="L25" i="3" s="1"/>
  <c r="I26" i="3"/>
  <c r="M26" i="3" s="1"/>
  <c r="J26" i="3"/>
  <c r="K26" i="3" s="1"/>
  <c r="I27" i="3"/>
  <c r="M27" i="3" s="1"/>
  <c r="J27" i="3"/>
  <c r="L27" i="3" s="1"/>
  <c r="I28" i="3"/>
  <c r="M28" i="3" s="1"/>
  <c r="J28" i="3"/>
  <c r="K28" i="3" s="1"/>
  <c r="I29" i="3"/>
  <c r="M29" i="3" s="1"/>
  <c r="J29" i="3"/>
  <c r="K29" i="3" s="1"/>
  <c r="I30" i="3"/>
  <c r="M30" i="3" s="1"/>
  <c r="J30" i="3"/>
  <c r="K30" i="3" s="1"/>
  <c r="I31" i="3"/>
  <c r="M31" i="3" s="1"/>
  <c r="J31" i="3"/>
  <c r="K31" i="3" s="1"/>
  <c r="I32" i="3"/>
  <c r="M32" i="3" s="1"/>
  <c r="J32" i="3"/>
  <c r="I33" i="3"/>
  <c r="M33" i="3" s="1"/>
  <c r="J33" i="3"/>
  <c r="L33" i="3" s="1"/>
  <c r="I34" i="3"/>
  <c r="M34" i="3" s="1"/>
  <c r="J34" i="3"/>
  <c r="K34" i="3" s="1"/>
  <c r="I35" i="3"/>
  <c r="M35" i="3" s="1"/>
  <c r="J35" i="3"/>
  <c r="L35" i="3" s="1"/>
  <c r="I36" i="3"/>
  <c r="M36" i="3" s="1"/>
  <c r="J36" i="3"/>
  <c r="K36" i="3" s="1"/>
  <c r="I37" i="3"/>
  <c r="M37" i="3" s="1"/>
  <c r="J37" i="3"/>
  <c r="K37" i="3" s="1"/>
  <c r="I38" i="3"/>
  <c r="M38" i="3" s="1"/>
  <c r="J38" i="3"/>
  <c r="K38" i="3" s="1"/>
  <c r="I39" i="3"/>
  <c r="M39" i="3" s="1"/>
  <c r="J39" i="3"/>
  <c r="L39" i="3" s="1"/>
  <c r="I40" i="3"/>
  <c r="M40" i="3" s="1"/>
  <c r="J40" i="3"/>
  <c r="I41" i="3"/>
  <c r="M41" i="3" s="1"/>
  <c r="J41" i="3"/>
  <c r="L41" i="3" s="1"/>
  <c r="I42" i="3"/>
  <c r="M42" i="3" s="1"/>
  <c r="J42" i="3"/>
  <c r="K42" i="3" s="1"/>
  <c r="I43" i="3"/>
  <c r="M43" i="3" s="1"/>
  <c r="J43" i="3"/>
  <c r="L43" i="3" s="1"/>
  <c r="I44" i="3"/>
  <c r="M44" i="3" s="1"/>
  <c r="J44" i="3"/>
  <c r="K44" i="3" s="1"/>
  <c r="I45" i="3"/>
  <c r="M45" i="3" s="1"/>
  <c r="J45" i="3"/>
  <c r="K45" i="3" s="1"/>
  <c r="I46" i="3"/>
  <c r="M46" i="3" s="1"/>
  <c r="J46" i="3"/>
  <c r="K46" i="3" s="1"/>
  <c r="I47" i="3"/>
  <c r="M47" i="3" s="1"/>
  <c r="J47" i="3"/>
  <c r="K47" i="3" s="1"/>
  <c r="L47" i="3"/>
  <c r="I48" i="3"/>
  <c r="M48" i="3" s="1"/>
  <c r="J48" i="3"/>
  <c r="I49" i="3"/>
  <c r="M49" i="3" s="1"/>
  <c r="J49" i="3"/>
  <c r="L49" i="3" s="1"/>
  <c r="I50" i="3"/>
  <c r="M50" i="3" s="1"/>
  <c r="J50" i="3"/>
  <c r="L50" i="3" s="1"/>
  <c r="I51" i="3"/>
  <c r="M51" i="3" s="1"/>
  <c r="J51" i="3"/>
  <c r="K51" i="3" s="1"/>
  <c r="I52" i="3"/>
  <c r="M52" i="3" s="1"/>
  <c r="J52" i="3"/>
  <c r="K52" i="3" s="1"/>
  <c r="I53" i="3"/>
  <c r="M53" i="3" s="1"/>
  <c r="J53" i="3"/>
  <c r="K53" i="3" s="1"/>
  <c r="I54" i="3"/>
  <c r="M54" i="3" s="1"/>
  <c r="J54" i="3"/>
  <c r="K54" i="3" s="1"/>
  <c r="I55" i="3"/>
  <c r="M55" i="3" s="1"/>
  <c r="J55" i="3"/>
  <c r="L55" i="3" s="1"/>
  <c r="I56" i="3"/>
  <c r="M56" i="3" s="1"/>
  <c r="J56" i="3"/>
  <c r="I57" i="3"/>
  <c r="M57" i="3" s="1"/>
  <c r="J57" i="3"/>
  <c r="L57" i="3" s="1"/>
  <c r="I58" i="3"/>
  <c r="M58" i="3" s="1"/>
  <c r="J58" i="3"/>
  <c r="K58" i="3" s="1"/>
  <c r="I59" i="3"/>
  <c r="M59" i="3" s="1"/>
  <c r="J59" i="3"/>
  <c r="K59" i="3" s="1"/>
  <c r="I60" i="3"/>
  <c r="M60" i="3" s="1"/>
  <c r="J60" i="3"/>
  <c r="K60" i="3" s="1"/>
  <c r="I61" i="3"/>
  <c r="M61" i="3" s="1"/>
  <c r="J61" i="3"/>
  <c r="K61" i="3" s="1"/>
  <c r="I62" i="3"/>
  <c r="M62" i="3" s="1"/>
  <c r="J62" i="3"/>
  <c r="K62" i="3" s="1"/>
  <c r="I63" i="3"/>
  <c r="M63" i="3" s="1"/>
  <c r="J63" i="3"/>
  <c r="K63" i="3" s="1"/>
  <c r="I64" i="3"/>
  <c r="M64" i="3" s="1"/>
  <c r="J64" i="3"/>
  <c r="I65" i="3"/>
  <c r="M65" i="3" s="1"/>
  <c r="J65" i="3"/>
  <c r="L65" i="3" s="1"/>
  <c r="I66" i="3"/>
  <c r="M66" i="3" s="1"/>
  <c r="J66" i="3"/>
  <c r="K66" i="3" s="1"/>
  <c r="I67" i="3"/>
  <c r="M67" i="3" s="1"/>
  <c r="J67" i="3"/>
  <c r="K67" i="3" s="1"/>
  <c r="I68" i="3"/>
  <c r="M68" i="3" s="1"/>
  <c r="J68" i="3"/>
  <c r="K68" i="3" s="1"/>
  <c r="I69" i="3"/>
  <c r="M69" i="3" s="1"/>
  <c r="J69" i="3"/>
  <c r="K69" i="3" s="1"/>
  <c r="I70" i="3"/>
  <c r="M70" i="3" s="1"/>
  <c r="J70" i="3"/>
  <c r="K70" i="3" s="1"/>
  <c r="I71" i="3"/>
  <c r="M71" i="3" s="1"/>
  <c r="J71" i="3"/>
  <c r="L71" i="3" s="1"/>
  <c r="I72" i="3"/>
  <c r="M72" i="3" s="1"/>
  <c r="J72" i="3"/>
  <c r="I73" i="3"/>
  <c r="M73" i="3" s="1"/>
  <c r="J73" i="3"/>
  <c r="L73" i="3" s="1"/>
  <c r="I74" i="3"/>
  <c r="M74" i="3" s="1"/>
  <c r="J74" i="3"/>
  <c r="L74" i="3" s="1"/>
  <c r="I75" i="3"/>
  <c r="M75" i="3" s="1"/>
  <c r="J75" i="3"/>
  <c r="K75" i="3" s="1"/>
  <c r="I76" i="3"/>
  <c r="M76" i="3" s="1"/>
  <c r="J76" i="3"/>
  <c r="K76" i="3" s="1"/>
  <c r="I77" i="3"/>
  <c r="M77" i="3" s="1"/>
  <c r="J77" i="3"/>
  <c r="K77" i="3" s="1"/>
  <c r="I78" i="3"/>
  <c r="M78" i="3" s="1"/>
  <c r="J78" i="3"/>
  <c r="K78" i="3" s="1"/>
  <c r="I79" i="3"/>
  <c r="M79" i="3" s="1"/>
  <c r="J79" i="3"/>
  <c r="L79" i="3" s="1"/>
  <c r="I80" i="3"/>
  <c r="M80" i="3" s="1"/>
  <c r="J80" i="3"/>
  <c r="I81" i="3"/>
  <c r="M81" i="3" s="1"/>
  <c r="J81" i="3"/>
  <c r="L81" i="3" s="1"/>
  <c r="I82" i="3"/>
  <c r="M82" i="3" s="1"/>
  <c r="J82" i="3"/>
  <c r="L82" i="3" s="1"/>
  <c r="I83" i="3"/>
  <c r="M83" i="3" s="1"/>
  <c r="J83" i="3"/>
  <c r="L83" i="3" s="1"/>
  <c r="I84" i="3"/>
  <c r="M84" i="3" s="1"/>
  <c r="J84" i="3"/>
  <c r="K84" i="3" s="1"/>
  <c r="I85" i="3"/>
  <c r="M85" i="3" s="1"/>
  <c r="J85" i="3"/>
  <c r="K85" i="3" s="1"/>
  <c r="I86" i="3"/>
  <c r="M86" i="3" s="1"/>
  <c r="J86" i="3"/>
  <c r="K86" i="3" s="1"/>
  <c r="I87" i="3"/>
  <c r="M87" i="3" s="1"/>
  <c r="J87" i="3"/>
  <c r="L87" i="3" s="1"/>
  <c r="I88" i="3"/>
  <c r="M88" i="3" s="1"/>
  <c r="J88" i="3"/>
  <c r="I89" i="3"/>
  <c r="M89" i="3" s="1"/>
  <c r="J89" i="3"/>
  <c r="L89" i="3" s="1"/>
  <c r="I90" i="3"/>
  <c r="M90" i="3" s="1"/>
  <c r="J90" i="3"/>
  <c r="K90" i="3" s="1"/>
  <c r="I91" i="3"/>
  <c r="M91" i="3" s="1"/>
  <c r="J91" i="3"/>
  <c r="L91" i="3" s="1"/>
  <c r="I92" i="3"/>
  <c r="M92" i="3" s="1"/>
  <c r="J92" i="3"/>
  <c r="K92" i="3" s="1"/>
  <c r="I93" i="3"/>
  <c r="M93" i="3" s="1"/>
  <c r="J93" i="3"/>
  <c r="K93" i="3" s="1"/>
  <c r="I94" i="3"/>
  <c r="M94" i="3" s="1"/>
  <c r="J94" i="3"/>
  <c r="K94" i="3" s="1"/>
  <c r="I95" i="3"/>
  <c r="M95" i="3" s="1"/>
  <c r="J95" i="3"/>
  <c r="L95" i="3" s="1"/>
  <c r="I96" i="3"/>
  <c r="M96" i="3" s="1"/>
  <c r="J96" i="3"/>
  <c r="I97" i="3"/>
  <c r="M97" i="3" s="1"/>
  <c r="J97" i="3"/>
  <c r="L97" i="3" s="1"/>
  <c r="I98" i="3"/>
  <c r="M98" i="3" s="1"/>
  <c r="J98" i="3"/>
  <c r="K98" i="3" s="1"/>
  <c r="I99" i="3"/>
  <c r="M99" i="3" s="1"/>
  <c r="J99" i="3"/>
  <c r="K99" i="3" s="1"/>
  <c r="I100" i="3"/>
  <c r="M100" i="3" s="1"/>
  <c r="J100" i="3"/>
  <c r="K100" i="3" s="1"/>
  <c r="I101" i="3"/>
  <c r="M101" i="3" s="1"/>
  <c r="J101" i="3"/>
  <c r="K101" i="3" s="1"/>
  <c r="I102" i="3"/>
  <c r="M102" i="3" s="1"/>
  <c r="J102" i="3"/>
  <c r="K102" i="3" s="1"/>
  <c r="I103" i="3"/>
  <c r="M103" i="3" s="1"/>
  <c r="J103" i="3"/>
  <c r="L103" i="3" s="1"/>
  <c r="I104" i="3"/>
  <c r="M104" i="3" s="1"/>
  <c r="J104" i="3"/>
  <c r="I105" i="3"/>
  <c r="M105" i="3" s="1"/>
  <c r="J105" i="3"/>
  <c r="L105" i="3" s="1"/>
  <c r="I106" i="3"/>
  <c r="J106" i="3"/>
  <c r="K106" i="3" s="1"/>
  <c r="M106" i="3"/>
  <c r="I107" i="3"/>
  <c r="M107" i="3" s="1"/>
  <c r="J107" i="3"/>
  <c r="K107" i="3" s="1"/>
  <c r="I108" i="3"/>
  <c r="M108" i="3" s="1"/>
  <c r="J108" i="3"/>
  <c r="K108" i="3" s="1"/>
  <c r="I109" i="3"/>
  <c r="M109" i="3" s="1"/>
  <c r="J109" i="3"/>
  <c r="K109" i="3" s="1"/>
  <c r="I110" i="3"/>
  <c r="M110" i="3" s="1"/>
  <c r="J110" i="3"/>
  <c r="K110" i="3" s="1"/>
  <c r="I111" i="3"/>
  <c r="M111" i="3" s="1"/>
  <c r="J111" i="3"/>
  <c r="L111" i="3" s="1"/>
  <c r="I112" i="3"/>
  <c r="M112" i="3" s="1"/>
  <c r="J112" i="3"/>
  <c r="I113" i="3"/>
  <c r="M113" i="3" s="1"/>
  <c r="J113" i="3"/>
  <c r="L113" i="3" s="1"/>
  <c r="I114" i="3"/>
  <c r="M114" i="3" s="1"/>
  <c r="J114" i="3"/>
  <c r="K114" i="3" s="1"/>
  <c r="I115" i="3"/>
  <c r="M115" i="3" s="1"/>
  <c r="J115" i="3"/>
  <c r="K115" i="3" s="1"/>
  <c r="I116" i="3"/>
  <c r="M116" i="3" s="1"/>
  <c r="J116" i="3"/>
  <c r="K116" i="3" s="1"/>
  <c r="I117" i="3"/>
  <c r="M117" i="3" s="1"/>
  <c r="J117" i="3"/>
  <c r="K117" i="3" s="1"/>
  <c r="I118" i="3"/>
  <c r="M118" i="3" s="1"/>
  <c r="J118" i="3"/>
  <c r="K118" i="3" s="1"/>
  <c r="I119" i="3"/>
  <c r="M119" i="3" s="1"/>
  <c r="J119" i="3"/>
  <c r="L119" i="3" s="1"/>
  <c r="I120" i="3"/>
  <c r="M120" i="3" s="1"/>
  <c r="J120" i="3"/>
  <c r="I121" i="3"/>
  <c r="M121" i="3" s="1"/>
  <c r="J121" i="3"/>
  <c r="L121" i="3" s="1"/>
  <c r="I122" i="3"/>
  <c r="M122" i="3" s="1"/>
  <c r="J122" i="3"/>
  <c r="L122" i="3" s="1"/>
  <c r="I123" i="3"/>
  <c r="M123" i="3" s="1"/>
  <c r="J123" i="3"/>
  <c r="K123" i="3" s="1"/>
  <c r="I124" i="3"/>
  <c r="M124" i="3" s="1"/>
  <c r="J124" i="3"/>
  <c r="K124" i="3" s="1"/>
  <c r="I125" i="3"/>
  <c r="M125" i="3" s="1"/>
  <c r="J125" i="3"/>
  <c r="K125" i="3" s="1"/>
  <c r="I126" i="3"/>
  <c r="M126" i="3" s="1"/>
  <c r="J126" i="3"/>
  <c r="K126" i="3" s="1"/>
  <c r="I127" i="3"/>
  <c r="M127" i="3" s="1"/>
  <c r="J127" i="3"/>
  <c r="L127" i="3" s="1"/>
  <c r="I128" i="3"/>
  <c r="M128" i="3" s="1"/>
  <c r="J128" i="3"/>
  <c r="I129" i="3"/>
  <c r="M129" i="3" s="1"/>
  <c r="J129" i="3"/>
  <c r="L129" i="3" s="1"/>
  <c r="I130" i="3"/>
  <c r="M130" i="3" s="1"/>
  <c r="J130" i="3"/>
  <c r="K130" i="3" s="1"/>
  <c r="I131" i="3"/>
  <c r="M131" i="3" s="1"/>
  <c r="J131" i="3"/>
  <c r="K131" i="3" s="1"/>
  <c r="I132" i="3"/>
  <c r="M132" i="3" s="1"/>
  <c r="J132" i="3"/>
  <c r="K132" i="3" s="1"/>
  <c r="I133" i="3"/>
  <c r="M133" i="3" s="1"/>
  <c r="J133" i="3"/>
  <c r="K133" i="3" s="1"/>
  <c r="I134" i="3"/>
  <c r="M134" i="3" s="1"/>
  <c r="J134" i="3"/>
  <c r="K134" i="3" s="1"/>
  <c r="I135" i="3"/>
  <c r="M135" i="3" s="1"/>
  <c r="J135" i="3"/>
  <c r="L135" i="3" s="1"/>
  <c r="I136" i="3"/>
  <c r="M136" i="3" s="1"/>
  <c r="J136" i="3"/>
  <c r="I137" i="3"/>
  <c r="M137" i="3" s="1"/>
  <c r="J137" i="3"/>
  <c r="L137" i="3" s="1"/>
  <c r="I138" i="3"/>
  <c r="M138" i="3" s="1"/>
  <c r="J138" i="3"/>
  <c r="K138" i="3" s="1"/>
  <c r="I139" i="3"/>
  <c r="M139" i="3" s="1"/>
  <c r="J139" i="3"/>
  <c r="K139" i="3" s="1"/>
  <c r="I140" i="3"/>
  <c r="M140" i="3" s="1"/>
  <c r="J140" i="3"/>
  <c r="K140" i="3" s="1"/>
  <c r="I141" i="3"/>
  <c r="M141" i="3" s="1"/>
  <c r="J141" i="3"/>
  <c r="K141" i="3" s="1"/>
  <c r="I142" i="3"/>
  <c r="M142" i="3" s="1"/>
  <c r="J142" i="3"/>
  <c r="K142" i="3" s="1"/>
  <c r="I143" i="3"/>
  <c r="M143" i="3" s="1"/>
  <c r="J143" i="3"/>
  <c r="L143" i="3" s="1"/>
  <c r="I144" i="3"/>
  <c r="M144" i="3" s="1"/>
  <c r="J144" i="3"/>
  <c r="I145" i="3"/>
  <c r="M145" i="3" s="1"/>
  <c r="J145" i="3"/>
  <c r="L145" i="3" s="1"/>
  <c r="I146" i="3"/>
  <c r="M146" i="3" s="1"/>
  <c r="J146" i="3"/>
  <c r="K146" i="3" s="1"/>
  <c r="I147" i="3"/>
  <c r="M147" i="3" s="1"/>
  <c r="J147" i="3"/>
  <c r="K147" i="3" s="1"/>
  <c r="I148" i="3"/>
  <c r="M148" i="3" s="1"/>
  <c r="J148" i="3"/>
  <c r="K148" i="3" s="1"/>
  <c r="I149" i="3"/>
  <c r="M149" i="3" s="1"/>
  <c r="J149" i="3"/>
  <c r="K149" i="3" s="1"/>
  <c r="I150" i="3"/>
  <c r="M150" i="3" s="1"/>
  <c r="J150" i="3"/>
  <c r="K150" i="3" s="1"/>
  <c r="I151" i="3"/>
  <c r="M151" i="3" s="1"/>
  <c r="J151" i="3"/>
  <c r="L151" i="3" s="1"/>
  <c r="I152" i="3"/>
  <c r="M152" i="3" s="1"/>
  <c r="J152" i="3"/>
  <c r="I153" i="3"/>
  <c r="M153" i="3" s="1"/>
  <c r="J153" i="3"/>
  <c r="L153" i="3" s="1"/>
  <c r="I154" i="3"/>
  <c r="M154" i="3" s="1"/>
  <c r="J154" i="3"/>
  <c r="K154" i="3" s="1"/>
  <c r="I155" i="3"/>
  <c r="M155" i="3" s="1"/>
  <c r="J155" i="3"/>
  <c r="L155" i="3" s="1"/>
  <c r="I156" i="3"/>
  <c r="M156" i="3" s="1"/>
  <c r="J156" i="3"/>
  <c r="K156" i="3" s="1"/>
  <c r="I157" i="3"/>
  <c r="M157" i="3" s="1"/>
  <c r="J157" i="3"/>
  <c r="K157" i="3" s="1"/>
  <c r="I158" i="3"/>
  <c r="M158" i="3" s="1"/>
  <c r="J158" i="3"/>
  <c r="K158" i="3" s="1"/>
  <c r="I159" i="3"/>
  <c r="M159" i="3" s="1"/>
  <c r="J159" i="3"/>
  <c r="L159" i="3" s="1"/>
  <c r="I160" i="3"/>
  <c r="M160" i="3" s="1"/>
  <c r="J160" i="3"/>
  <c r="I161" i="3"/>
  <c r="M161" i="3" s="1"/>
  <c r="J161" i="3"/>
  <c r="L161" i="3" s="1"/>
  <c r="I162" i="3"/>
  <c r="M162" i="3" s="1"/>
  <c r="J162" i="3"/>
  <c r="K162" i="3" s="1"/>
  <c r="I163" i="3"/>
  <c r="M163" i="3" s="1"/>
  <c r="J163" i="3"/>
  <c r="K163" i="3" s="1"/>
  <c r="I164" i="3"/>
  <c r="M164" i="3" s="1"/>
  <c r="J164" i="3"/>
  <c r="K164" i="3" s="1"/>
  <c r="I165" i="3"/>
  <c r="M165" i="3" s="1"/>
  <c r="J165" i="3"/>
  <c r="K165" i="3" s="1"/>
  <c r="I166" i="3"/>
  <c r="M166" i="3" s="1"/>
  <c r="J166" i="3"/>
  <c r="K166" i="3" s="1"/>
  <c r="I167" i="3"/>
  <c r="M167" i="3" s="1"/>
  <c r="J167" i="3"/>
  <c r="L167" i="3" s="1"/>
  <c r="I168" i="3"/>
  <c r="M168" i="3" s="1"/>
  <c r="J168" i="3"/>
  <c r="I169" i="3"/>
  <c r="M169" i="3" s="1"/>
  <c r="J169" i="3"/>
  <c r="L169" i="3" s="1"/>
  <c r="J170" i="3"/>
  <c r="K170" i="3" s="1"/>
  <c r="J171" i="3"/>
  <c r="K171" i="3" s="1"/>
  <c r="I172" i="3"/>
  <c r="M172" i="3" s="1"/>
  <c r="J172" i="3"/>
  <c r="K172" i="3" s="1"/>
  <c r="I173" i="3"/>
  <c r="M173" i="3" s="1"/>
  <c r="J173" i="3"/>
  <c r="K173" i="3" s="1"/>
  <c r="I174" i="3"/>
  <c r="M174" i="3" s="1"/>
  <c r="J174" i="3"/>
  <c r="K174" i="3" s="1"/>
  <c r="I175" i="3"/>
  <c r="M175" i="3" s="1"/>
  <c r="J175" i="3"/>
  <c r="L175" i="3" s="1"/>
  <c r="I176" i="3"/>
  <c r="M176" i="3" s="1"/>
  <c r="J176" i="3"/>
  <c r="I177" i="3"/>
  <c r="M177" i="3" s="1"/>
  <c r="J177" i="3"/>
  <c r="L177" i="3" s="1"/>
  <c r="I178" i="3"/>
  <c r="M178" i="3" s="1"/>
  <c r="J178" i="3"/>
  <c r="K178" i="3" s="1"/>
  <c r="I179" i="3"/>
  <c r="M179" i="3" s="1"/>
  <c r="J179" i="3"/>
  <c r="L179" i="3" s="1"/>
  <c r="I180" i="3"/>
  <c r="M180" i="3" s="1"/>
  <c r="J180" i="3"/>
  <c r="K180" i="3" s="1"/>
  <c r="I181" i="3"/>
  <c r="M181" i="3" s="1"/>
  <c r="J181" i="3"/>
  <c r="K181" i="3" s="1"/>
  <c r="I182" i="3"/>
  <c r="M182" i="3" s="1"/>
  <c r="J182" i="3"/>
  <c r="K182" i="3" s="1"/>
  <c r="I183" i="3"/>
  <c r="M183" i="3" s="1"/>
  <c r="J183" i="3"/>
  <c r="L183" i="3" s="1"/>
  <c r="I184" i="3"/>
  <c r="M184" i="3" s="1"/>
  <c r="J184" i="3"/>
  <c r="I185" i="3"/>
  <c r="M185" i="3" s="1"/>
  <c r="J185" i="3"/>
  <c r="L185" i="3" s="1"/>
  <c r="I186" i="3"/>
  <c r="M186" i="3" s="1"/>
  <c r="J186" i="3"/>
  <c r="L186" i="3" s="1"/>
  <c r="I187" i="3"/>
  <c r="M187" i="3" s="1"/>
  <c r="J187" i="3"/>
  <c r="K187" i="3" s="1"/>
  <c r="I188" i="3"/>
  <c r="M188" i="3" s="1"/>
  <c r="J188" i="3"/>
  <c r="K188" i="3" s="1"/>
  <c r="I189" i="3"/>
  <c r="M189" i="3" s="1"/>
  <c r="J189" i="3"/>
  <c r="K189" i="3" s="1"/>
  <c r="I190" i="3"/>
  <c r="M190" i="3" s="1"/>
  <c r="I191" i="3"/>
  <c r="M191" i="3" s="1"/>
  <c r="J191" i="3"/>
  <c r="L191" i="3" s="1"/>
  <c r="I192" i="3"/>
  <c r="M192" i="3" s="1"/>
  <c r="J192" i="3"/>
  <c r="I193" i="3"/>
  <c r="M193" i="3" s="1"/>
  <c r="J193" i="3"/>
  <c r="L193" i="3" s="1"/>
  <c r="I194" i="3"/>
  <c r="M194" i="3" s="1"/>
  <c r="J194" i="3"/>
  <c r="K194" i="3" s="1"/>
  <c r="I195" i="3"/>
  <c r="M195" i="3" s="1"/>
  <c r="J195" i="3"/>
  <c r="K195" i="3" s="1"/>
  <c r="I196" i="3"/>
  <c r="M196" i="3" s="1"/>
  <c r="J196" i="3"/>
  <c r="K196" i="3" s="1"/>
  <c r="I197" i="3"/>
  <c r="M197" i="3" s="1"/>
  <c r="J197" i="3"/>
  <c r="K197" i="3" s="1"/>
  <c r="I198" i="3"/>
  <c r="M198" i="3" s="1"/>
  <c r="J198" i="3"/>
  <c r="K198" i="3" s="1"/>
  <c r="I199" i="3"/>
  <c r="M199" i="3" s="1"/>
  <c r="J199" i="3"/>
  <c r="L199" i="3" s="1"/>
  <c r="I200" i="3"/>
  <c r="M200" i="3" s="1"/>
  <c r="J200" i="3"/>
  <c r="I201" i="3"/>
  <c r="M201" i="3" s="1"/>
  <c r="J201" i="3"/>
  <c r="L201" i="3" s="1"/>
  <c r="I202" i="3"/>
  <c r="M202" i="3" s="1"/>
  <c r="J202" i="3"/>
  <c r="K202" i="3" s="1"/>
  <c r="I203" i="3"/>
  <c r="M203" i="3" s="1"/>
  <c r="J203" i="3"/>
  <c r="L203" i="3" s="1"/>
  <c r="I204" i="3"/>
  <c r="M204" i="3" s="1"/>
  <c r="J204" i="3"/>
  <c r="K204" i="3" s="1"/>
  <c r="I205" i="3"/>
  <c r="M205" i="3" s="1"/>
  <c r="J205" i="3"/>
  <c r="K205" i="3" s="1"/>
  <c r="I206" i="3"/>
  <c r="M206" i="3" s="1"/>
  <c r="J206" i="3"/>
  <c r="K206" i="3" s="1"/>
  <c r="I207" i="3"/>
  <c r="M207" i="3" s="1"/>
  <c r="J207" i="3"/>
  <c r="L207" i="3" s="1"/>
  <c r="I208" i="3"/>
  <c r="M208" i="3" s="1"/>
  <c r="J208" i="3"/>
  <c r="I209" i="3"/>
  <c r="M209" i="3" s="1"/>
  <c r="J209" i="3"/>
  <c r="L209" i="3" s="1"/>
  <c r="I210" i="3"/>
  <c r="M210" i="3" s="1"/>
  <c r="J210" i="3"/>
  <c r="K210" i="3" s="1"/>
  <c r="I211" i="3"/>
  <c r="M211" i="3" s="1"/>
  <c r="J211" i="3"/>
  <c r="L211" i="3" s="1"/>
  <c r="I212" i="3"/>
  <c r="M212" i="3" s="1"/>
  <c r="J212" i="3"/>
  <c r="K212" i="3" s="1"/>
  <c r="I213" i="3"/>
  <c r="M213" i="3" s="1"/>
  <c r="J213" i="3"/>
  <c r="K213" i="3" s="1"/>
  <c r="I214" i="3"/>
  <c r="M214" i="3" s="1"/>
  <c r="J214" i="3"/>
  <c r="K214" i="3" s="1"/>
  <c r="I215" i="3"/>
  <c r="M215" i="3" s="1"/>
  <c r="J215" i="3"/>
  <c r="L215" i="3" s="1"/>
  <c r="I216" i="3"/>
  <c r="M216" i="3" s="1"/>
  <c r="J216" i="3"/>
  <c r="L216" i="3" s="1"/>
  <c r="I217" i="3"/>
  <c r="M217" i="3" s="1"/>
  <c r="J217" i="3"/>
  <c r="L217" i="3" s="1"/>
  <c r="I218" i="3"/>
  <c r="M218" i="3" s="1"/>
  <c r="J218" i="3"/>
  <c r="L218" i="3" s="1"/>
  <c r="I219" i="3"/>
  <c r="M219" i="3" s="1"/>
  <c r="J219" i="3"/>
  <c r="K219" i="3" s="1"/>
  <c r="I220" i="3"/>
  <c r="M220" i="3" s="1"/>
  <c r="J220" i="3"/>
  <c r="K220" i="3" s="1"/>
  <c r="I221" i="3"/>
  <c r="M221" i="3" s="1"/>
  <c r="J221" i="3"/>
  <c r="K221" i="3" s="1"/>
  <c r="I222" i="3"/>
  <c r="M222" i="3" s="1"/>
  <c r="J222" i="3"/>
  <c r="K222" i="3" s="1"/>
  <c r="I223" i="3"/>
  <c r="M223" i="3" s="1"/>
  <c r="J223" i="3"/>
  <c r="K223" i="3" s="1"/>
  <c r="I224" i="3"/>
  <c r="J224" i="3"/>
  <c r="L224" i="3" s="1"/>
  <c r="M224" i="3"/>
  <c r="I225" i="3"/>
  <c r="M225" i="3" s="1"/>
  <c r="J225" i="3"/>
  <c r="L225" i="3" s="1"/>
  <c r="I226" i="3"/>
  <c r="M226" i="3" s="1"/>
  <c r="J226" i="3"/>
  <c r="K226" i="3" s="1"/>
  <c r="I227" i="3"/>
  <c r="M227" i="3" s="1"/>
  <c r="J227" i="3"/>
  <c r="K227" i="3" s="1"/>
  <c r="I228" i="3"/>
  <c r="M228" i="3" s="1"/>
  <c r="J228" i="3"/>
  <c r="K228" i="3" s="1"/>
  <c r="I229" i="3"/>
  <c r="M229" i="3" s="1"/>
  <c r="J229" i="3"/>
  <c r="K229" i="3" s="1"/>
  <c r="I230" i="3"/>
  <c r="M230" i="3" s="1"/>
  <c r="J230" i="3"/>
  <c r="K230" i="3" s="1"/>
  <c r="I231" i="3"/>
  <c r="M231" i="3" s="1"/>
  <c r="J231" i="3"/>
  <c r="L231" i="3" s="1"/>
  <c r="I232" i="3"/>
  <c r="M232" i="3" s="1"/>
  <c r="J232" i="3"/>
  <c r="L232" i="3" s="1"/>
  <c r="I233" i="3"/>
  <c r="M233" i="3" s="1"/>
  <c r="J233" i="3"/>
  <c r="L233" i="3" s="1"/>
  <c r="I234" i="3"/>
  <c r="M234" i="3" s="1"/>
  <c r="J234" i="3"/>
  <c r="L234" i="3" s="1"/>
  <c r="I235" i="3"/>
  <c r="M235" i="3" s="1"/>
  <c r="J235" i="3"/>
  <c r="L235" i="3" s="1"/>
  <c r="I236" i="3"/>
  <c r="M236" i="3" s="1"/>
  <c r="J236" i="3"/>
  <c r="K236" i="3" s="1"/>
  <c r="I237" i="3"/>
  <c r="M237" i="3" s="1"/>
  <c r="J237" i="3"/>
  <c r="K237" i="3" s="1"/>
  <c r="I238" i="3"/>
  <c r="M238" i="3" s="1"/>
  <c r="J238" i="3"/>
  <c r="K238" i="3" s="1"/>
  <c r="I239" i="3"/>
  <c r="M239" i="3" s="1"/>
  <c r="J239" i="3"/>
  <c r="K239" i="3" s="1"/>
  <c r="L239" i="3"/>
  <c r="I240" i="3"/>
  <c r="M240" i="3" s="1"/>
  <c r="J240" i="3"/>
  <c r="K240" i="3" s="1"/>
  <c r="I241" i="3"/>
  <c r="M241" i="3" s="1"/>
  <c r="J241" i="3"/>
  <c r="L241" i="3" s="1"/>
  <c r="I242" i="3"/>
  <c r="M242" i="3" s="1"/>
  <c r="J242" i="3"/>
  <c r="K242" i="3" s="1"/>
  <c r="I243" i="3"/>
  <c r="M243" i="3" s="1"/>
  <c r="J243" i="3"/>
  <c r="L243" i="3" s="1"/>
  <c r="I244" i="3"/>
  <c r="M244" i="3" s="1"/>
  <c r="J244" i="3"/>
  <c r="L244" i="3" s="1"/>
  <c r="I245" i="3"/>
  <c r="M245" i="3" s="1"/>
  <c r="J245" i="3"/>
  <c r="L245" i="3" s="1"/>
  <c r="I246" i="3"/>
  <c r="M246" i="3" s="1"/>
  <c r="J246" i="3"/>
  <c r="K246" i="3" s="1"/>
  <c r="I247" i="3"/>
  <c r="M247" i="3" s="1"/>
  <c r="J247" i="3"/>
  <c r="K247" i="3" s="1"/>
  <c r="K71" i="3" l="1"/>
  <c r="K241" i="3"/>
  <c r="K234" i="3"/>
  <c r="K244" i="3"/>
  <c r="L118" i="3"/>
  <c r="L60" i="3"/>
  <c r="L77" i="3"/>
  <c r="L51" i="3"/>
  <c r="L150" i="3"/>
  <c r="L154" i="3"/>
  <c r="L139" i="3"/>
  <c r="L125" i="3"/>
  <c r="L58" i="3"/>
  <c r="L138" i="3"/>
  <c r="K135" i="3"/>
  <c r="L63" i="3"/>
  <c r="K49" i="3"/>
  <c r="K155" i="3"/>
  <c r="L70" i="3"/>
  <c r="L34" i="3"/>
  <c r="L107" i="3"/>
  <c r="L92" i="3"/>
  <c r="L45" i="3"/>
  <c r="L78" i="3"/>
  <c r="L52" i="3"/>
  <c r="L198" i="3"/>
  <c r="L165" i="3"/>
  <c r="L140" i="3"/>
  <c r="L108" i="3"/>
  <c r="K74" i="3"/>
  <c r="L220" i="3"/>
  <c r="L90" i="3"/>
  <c r="K122" i="3"/>
  <c r="K83" i="3"/>
  <c r="L59" i="3"/>
  <c r="K50" i="3"/>
  <c r="L44" i="3"/>
  <c r="L99" i="3"/>
  <c r="K89" i="3"/>
  <c r="K82" i="3"/>
  <c r="L69" i="3"/>
  <c r="L36" i="3"/>
  <c r="K25" i="3"/>
  <c r="K243" i="3"/>
  <c r="K218" i="3"/>
  <c r="L15" i="3"/>
  <c r="K15" i="3"/>
  <c r="L247" i="3"/>
  <c r="K179" i="3"/>
  <c r="K186" i="3"/>
  <c r="L12" i="3"/>
  <c r="L18" i="3"/>
  <c r="L195" i="3"/>
  <c r="K211" i="3"/>
  <c r="K217" i="3"/>
  <c r="L197" i="3"/>
  <c r="K185" i="3"/>
  <c r="K235" i="3"/>
  <c r="L229" i="3"/>
  <c r="L226" i="3"/>
  <c r="K203" i="3"/>
  <c r="L187" i="3"/>
  <c r="K193" i="3"/>
  <c r="K231" i="3"/>
  <c r="L228" i="3"/>
  <c r="K209" i="3"/>
  <c r="L202" i="3"/>
  <c r="L172" i="3"/>
  <c r="K27" i="3"/>
  <c r="L20" i="3"/>
  <c r="K17" i="3"/>
  <c r="K11" i="3"/>
  <c r="K215" i="3"/>
  <c r="L212" i="3"/>
  <c r="L210" i="3"/>
  <c r="L194" i="3"/>
  <c r="L181" i="3"/>
  <c r="L156" i="3"/>
  <c r="L94" i="3"/>
  <c r="K91" i="3"/>
  <c r="K81" i="3"/>
  <c r="K57" i="3"/>
  <c r="K43" i="3"/>
  <c r="L29" i="3"/>
  <c r="L23" i="3"/>
  <c r="L14" i="3"/>
  <c r="K245" i="3"/>
  <c r="K199" i="3"/>
  <c r="L188" i="3"/>
  <c r="L173" i="3"/>
  <c r="L147" i="3"/>
  <c r="L227" i="3"/>
  <c r="L219" i="3"/>
  <c r="L178" i="3"/>
  <c r="L237" i="3"/>
  <c r="K232" i="3"/>
  <c r="L206" i="3"/>
  <c r="K201" i="3"/>
  <c r="L180" i="3"/>
  <c r="K175" i="3"/>
  <c r="K169" i="3"/>
  <c r="L115" i="3"/>
  <c r="L106" i="3"/>
  <c r="K103" i="3"/>
  <c r="L85" i="3"/>
  <c r="K39" i="3"/>
  <c r="L13" i="3"/>
  <c r="L213" i="3"/>
  <c r="L157" i="3"/>
  <c r="K137" i="3"/>
  <c r="L134" i="3"/>
  <c r="K121" i="3"/>
  <c r="K111" i="3"/>
  <c r="K55" i="3"/>
  <c r="L246" i="3"/>
  <c r="K224" i="3"/>
  <c r="L205" i="3"/>
  <c r="L189" i="3"/>
  <c r="K177" i="3"/>
  <c r="L174" i="3"/>
  <c r="K145" i="3"/>
  <c r="L130" i="3"/>
  <c r="L84" i="3"/>
  <c r="K41" i="3"/>
  <c r="K35" i="3"/>
  <c r="K33" i="3"/>
  <c r="L21" i="3"/>
  <c r="K19" i="3"/>
  <c r="K167" i="3"/>
  <c r="L162" i="3"/>
  <c r="L142" i="3"/>
  <c r="L132" i="3"/>
  <c r="K127" i="3"/>
  <c r="K113" i="3"/>
  <c r="L101" i="3"/>
  <c r="K97" i="3"/>
  <c r="L75" i="3"/>
  <c r="L66" i="3"/>
  <c r="L61" i="3"/>
  <c r="L164" i="3"/>
  <c r="K159" i="3"/>
  <c r="L149" i="3"/>
  <c r="L124" i="3"/>
  <c r="L117" i="3"/>
  <c r="L110" i="3"/>
  <c r="K87" i="3"/>
  <c r="K73" i="3"/>
  <c r="L68" i="3"/>
  <c r="L54" i="3"/>
  <c r="L42" i="3"/>
  <c r="L38" i="3"/>
  <c r="L31" i="3"/>
  <c r="L22" i="3"/>
  <c r="L166" i="3"/>
  <c r="K151" i="3"/>
  <c r="L146" i="3"/>
  <c r="L141" i="3"/>
  <c r="L131" i="3"/>
  <c r="K129" i="3"/>
  <c r="L126" i="3"/>
  <c r="K119" i="3"/>
  <c r="K105" i="3"/>
  <c r="L100" i="3"/>
  <c r="L98" i="3"/>
  <c r="L93" i="3"/>
  <c r="L163" i="3"/>
  <c r="K161" i="3"/>
  <c r="L158" i="3"/>
  <c r="L148" i="3"/>
  <c r="L123" i="3"/>
  <c r="L116" i="3"/>
  <c r="L114" i="3"/>
  <c r="L109" i="3"/>
  <c r="L86" i="3"/>
  <c r="K79" i="3"/>
  <c r="L67" i="3"/>
  <c r="K65" i="3"/>
  <c r="L53" i="3"/>
  <c r="L37" i="3"/>
  <c r="L28" i="3"/>
  <c r="L26" i="3"/>
  <c r="K153" i="3"/>
  <c r="K143" i="3"/>
  <c r="L133" i="3"/>
  <c r="L102" i="3"/>
  <c r="K95" i="3"/>
  <c r="L76" i="3"/>
  <c r="L62" i="3"/>
  <c r="L46" i="3"/>
  <c r="L30" i="3"/>
  <c r="K72" i="3"/>
  <c r="L72" i="3"/>
  <c r="L242" i="3"/>
  <c r="L222" i="3"/>
  <c r="K191" i="3"/>
  <c r="K144" i="3"/>
  <c r="L144" i="3"/>
  <c r="K80" i="3"/>
  <c r="L80" i="3"/>
  <c r="K192" i="3"/>
  <c r="L192" i="3"/>
  <c r="K200" i="3"/>
  <c r="L200" i="3"/>
  <c r="K120" i="3"/>
  <c r="L120" i="3"/>
  <c r="K48" i="3"/>
  <c r="L48" i="3"/>
  <c r="K24" i="3"/>
  <c r="L24" i="3"/>
  <c r="K233" i="3"/>
  <c r="K216" i="3"/>
  <c r="L214" i="3"/>
  <c r="K208" i="3"/>
  <c r="L208" i="3"/>
  <c r="L182" i="3"/>
  <c r="K176" i="3"/>
  <c r="L176" i="3"/>
  <c r="K168" i="3"/>
  <c r="L168" i="3"/>
  <c r="K104" i="3"/>
  <c r="L104" i="3"/>
  <c r="K56" i="3"/>
  <c r="L56" i="3"/>
  <c r="K32" i="3"/>
  <c r="L32" i="3"/>
  <c r="K16" i="3"/>
  <c r="L16" i="3"/>
  <c r="K128" i="3"/>
  <c r="L128" i="3"/>
  <c r="L240" i="3"/>
  <c r="L236" i="3"/>
  <c r="K225" i="3"/>
  <c r="L223" i="3"/>
  <c r="L190" i="3"/>
  <c r="K184" i="3"/>
  <c r="L184" i="3"/>
  <c r="K152" i="3"/>
  <c r="L152" i="3"/>
  <c r="K88" i="3"/>
  <c r="L88" i="3"/>
  <c r="K64" i="3"/>
  <c r="L64" i="3"/>
  <c r="K40" i="3"/>
  <c r="L40" i="3"/>
  <c r="L238" i="3"/>
  <c r="L221" i="3"/>
  <c r="K207" i="3"/>
  <c r="L196" i="3"/>
  <c r="K112" i="3"/>
  <c r="L112" i="3"/>
  <c r="K136" i="3"/>
  <c r="L136" i="3"/>
  <c r="L230" i="3"/>
  <c r="L204" i="3"/>
  <c r="K183" i="3"/>
  <c r="K160" i="3"/>
  <c r="L160" i="3"/>
  <c r="K96" i="3"/>
  <c r="L96" i="3"/>
  <c r="G248" i="3" l="1"/>
  <c r="F302" i="2" s="1"/>
  <c r="I170" i="3" l="1"/>
  <c r="M170" i="3" s="1"/>
  <c r="L170" i="3"/>
  <c r="L171" i="3"/>
  <c r="I171" i="3"/>
  <c r="M171" i="3" s="1"/>
  <c r="H25" i="2" l="1"/>
  <c r="L25" i="2" s="1"/>
  <c r="I24" i="2"/>
  <c r="J24" i="2" s="1"/>
  <c r="J25" i="2"/>
  <c r="I26" i="2"/>
  <c r="K26" i="2" s="1"/>
  <c r="I27" i="2"/>
  <c r="J27" i="2" s="1"/>
  <c r="H24" i="2"/>
  <c r="L24" i="2" s="1"/>
  <c r="H26" i="2"/>
  <c r="L26" i="2" s="1"/>
  <c r="I67" i="2"/>
  <c r="K67" i="2" s="1"/>
  <c r="I68" i="2"/>
  <c r="K68" i="2" s="1"/>
  <c r="H67" i="2"/>
  <c r="L67" i="2" s="1"/>
  <c r="H68" i="2"/>
  <c r="L68" i="2" s="1"/>
  <c r="I54" i="2"/>
  <c r="K54" i="2" s="1"/>
  <c r="I55" i="2"/>
  <c r="J55" i="2" s="1"/>
  <c r="H54" i="2"/>
  <c r="L54" i="2" s="1"/>
  <c r="H55" i="2"/>
  <c r="L55" i="2" s="1"/>
  <c r="H56" i="2"/>
  <c r="L56" i="2" s="1"/>
  <c r="K24" i="2" l="1"/>
  <c r="K25" i="2"/>
  <c r="J26" i="2"/>
  <c r="J68" i="2"/>
  <c r="J67" i="2"/>
  <c r="J54" i="2"/>
  <c r="K55" i="2"/>
  <c r="I229" i="2" l="1"/>
  <c r="I65" i="2"/>
  <c r="K65" i="2" s="1"/>
  <c r="H65" i="2"/>
  <c r="L65" i="2" s="1"/>
  <c r="H153" i="2"/>
  <c r="L153" i="2" s="1"/>
  <c r="K10" i="2" l="1"/>
  <c r="J65" i="2"/>
  <c r="I79" i="2" l="1"/>
  <c r="H84" i="2" l="1"/>
  <c r="H144" i="2" l="1"/>
  <c r="L144" i="2" s="1"/>
  <c r="I144" i="2"/>
  <c r="K144" i="2" s="1"/>
  <c r="H145" i="2"/>
  <c r="L145" i="2" s="1"/>
  <c r="I145" i="2"/>
  <c r="J145" i="2" s="1"/>
  <c r="K145" i="2" l="1"/>
  <c r="J144" i="2"/>
  <c r="B307" i="2" l="1"/>
  <c r="B3" i="2"/>
  <c r="H10" i="2" l="1"/>
  <c r="L10" i="2" s="1"/>
  <c r="H75" i="2" l="1"/>
  <c r="I300" i="2" l="1"/>
  <c r="K300" i="2" s="1"/>
  <c r="H300" i="2"/>
  <c r="L300" i="2" s="1"/>
  <c r="I299" i="2"/>
  <c r="K299" i="2" s="1"/>
  <c r="H299" i="2"/>
  <c r="L299" i="2" s="1"/>
  <c r="I298" i="2"/>
  <c r="K298" i="2" s="1"/>
  <c r="H298" i="2"/>
  <c r="L298" i="2" s="1"/>
  <c r="I297" i="2"/>
  <c r="K297" i="2" s="1"/>
  <c r="H297" i="2"/>
  <c r="L297" i="2" s="1"/>
  <c r="I296" i="2"/>
  <c r="K296" i="2" s="1"/>
  <c r="H296" i="2"/>
  <c r="L296" i="2" s="1"/>
  <c r="I295" i="2"/>
  <c r="K295" i="2" s="1"/>
  <c r="H295" i="2"/>
  <c r="L295" i="2" s="1"/>
  <c r="I294" i="2"/>
  <c r="K294" i="2" s="1"/>
  <c r="H294" i="2"/>
  <c r="L294" i="2" s="1"/>
  <c r="I293" i="2"/>
  <c r="K293" i="2" s="1"/>
  <c r="H293" i="2"/>
  <c r="L293" i="2" s="1"/>
  <c r="I292" i="2"/>
  <c r="K292" i="2" s="1"/>
  <c r="H292" i="2"/>
  <c r="L292" i="2" s="1"/>
  <c r="I291" i="2"/>
  <c r="K291" i="2" s="1"/>
  <c r="H291" i="2"/>
  <c r="L291" i="2" s="1"/>
  <c r="I290" i="2"/>
  <c r="K290" i="2" s="1"/>
  <c r="H290" i="2"/>
  <c r="L290" i="2" s="1"/>
  <c r="I289" i="2"/>
  <c r="K289" i="2" s="1"/>
  <c r="H289" i="2"/>
  <c r="L289" i="2" s="1"/>
  <c r="I288" i="2"/>
  <c r="K288" i="2" s="1"/>
  <c r="H288" i="2"/>
  <c r="L288" i="2" s="1"/>
  <c r="I287" i="2"/>
  <c r="K287" i="2" s="1"/>
  <c r="H287" i="2"/>
  <c r="L287" i="2" s="1"/>
  <c r="I286" i="2"/>
  <c r="K286" i="2" s="1"/>
  <c r="H286" i="2"/>
  <c r="L286" i="2" s="1"/>
  <c r="I285" i="2"/>
  <c r="K285" i="2" s="1"/>
  <c r="H285" i="2"/>
  <c r="L285" i="2" s="1"/>
  <c r="I284" i="2"/>
  <c r="K284" i="2" s="1"/>
  <c r="H284" i="2"/>
  <c r="L284" i="2" s="1"/>
  <c r="I283" i="2"/>
  <c r="K283" i="2" s="1"/>
  <c r="H283" i="2"/>
  <c r="L283" i="2" s="1"/>
  <c r="I282" i="2"/>
  <c r="K282" i="2" s="1"/>
  <c r="H282" i="2"/>
  <c r="L282" i="2" s="1"/>
  <c r="I281" i="2"/>
  <c r="K281" i="2" s="1"/>
  <c r="H281" i="2"/>
  <c r="L281" i="2" s="1"/>
  <c r="I280" i="2"/>
  <c r="K280" i="2" s="1"/>
  <c r="H280" i="2"/>
  <c r="L280" i="2" s="1"/>
  <c r="I279" i="2"/>
  <c r="K279" i="2" s="1"/>
  <c r="H279" i="2"/>
  <c r="L279" i="2" s="1"/>
  <c r="I278" i="2"/>
  <c r="K278" i="2" s="1"/>
  <c r="H278" i="2"/>
  <c r="L278" i="2" s="1"/>
  <c r="I277" i="2"/>
  <c r="K277" i="2" s="1"/>
  <c r="H277" i="2"/>
  <c r="L277" i="2" s="1"/>
  <c r="I276" i="2"/>
  <c r="K276" i="2" s="1"/>
  <c r="H276" i="2"/>
  <c r="L276" i="2" s="1"/>
  <c r="I275" i="2"/>
  <c r="K275" i="2" s="1"/>
  <c r="H275" i="2"/>
  <c r="L275" i="2" s="1"/>
  <c r="I274" i="2"/>
  <c r="K274" i="2" s="1"/>
  <c r="H274" i="2"/>
  <c r="L274" i="2" s="1"/>
  <c r="I273" i="2"/>
  <c r="K273" i="2" s="1"/>
  <c r="H273" i="2"/>
  <c r="L273" i="2" s="1"/>
  <c r="I272" i="2"/>
  <c r="K272" i="2" s="1"/>
  <c r="H272" i="2"/>
  <c r="L272" i="2" s="1"/>
  <c r="I271" i="2"/>
  <c r="K271" i="2" s="1"/>
  <c r="H271" i="2"/>
  <c r="L271" i="2" s="1"/>
  <c r="I270" i="2"/>
  <c r="K270" i="2" s="1"/>
  <c r="H270" i="2"/>
  <c r="L270" i="2" s="1"/>
  <c r="I269" i="2"/>
  <c r="K269" i="2" s="1"/>
  <c r="H269" i="2"/>
  <c r="L269" i="2" s="1"/>
  <c r="I268" i="2"/>
  <c r="K268" i="2" s="1"/>
  <c r="H268" i="2"/>
  <c r="L268" i="2" s="1"/>
  <c r="I267" i="2"/>
  <c r="K267" i="2" s="1"/>
  <c r="H267" i="2"/>
  <c r="L267" i="2" s="1"/>
  <c r="I266" i="2"/>
  <c r="K266" i="2" s="1"/>
  <c r="H266" i="2"/>
  <c r="L266" i="2" s="1"/>
  <c r="I265" i="2"/>
  <c r="K265" i="2" s="1"/>
  <c r="H265" i="2"/>
  <c r="L265" i="2" s="1"/>
  <c r="I264" i="2"/>
  <c r="K264" i="2" s="1"/>
  <c r="H264" i="2"/>
  <c r="L264" i="2" s="1"/>
  <c r="I263" i="2"/>
  <c r="K263" i="2" s="1"/>
  <c r="H263" i="2"/>
  <c r="L263" i="2" s="1"/>
  <c r="I262" i="2"/>
  <c r="K262" i="2" s="1"/>
  <c r="H262" i="2"/>
  <c r="L262" i="2" s="1"/>
  <c r="I261" i="2"/>
  <c r="K261" i="2" s="1"/>
  <c r="H261" i="2"/>
  <c r="L261" i="2" s="1"/>
  <c r="I260" i="2"/>
  <c r="K260" i="2" s="1"/>
  <c r="H260" i="2"/>
  <c r="L260" i="2" s="1"/>
  <c r="I259" i="2"/>
  <c r="K259" i="2" s="1"/>
  <c r="H259" i="2"/>
  <c r="L259" i="2" s="1"/>
  <c r="I258" i="2"/>
  <c r="H258" i="2"/>
  <c r="L258" i="2" s="1"/>
  <c r="I257" i="2"/>
  <c r="K257" i="2" s="1"/>
  <c r="H257" i="2"/>
  <c r="L257" i="2" s="1"/>
  <c r="I256" i="2"/>
  <c r="K256" i="2" s="1"/>
  <c r="H256" i="2"/>
  <c r="L256" i="2" s="1"/>
  <c r="I255" i="2"/>
  <c r="K255" i="2" s="1"/>
  <c r="H255" i="2"/>
  <c r="L255" i="2" s="1"/>
  <c r="I254" i="2"/>
  <c r="K254" i="2" s="1"/>
  <c r="H254" i="2"/>
  <c r="L254" i="2" s="1"/>
  <c r="I253" i="2"/>
  <c r="K253" i="2" s="1"/>
  <c r="H253" i="2"/>
  <c r="L253" i="2" s="1"/>
  <c r="I252" i="2"/>
  <c r="K252" i="2" s="1"/>
  <c r="H252" i="2"/>
  <c r="L252" i="2" s="1"/>
  <c r="I251" i="2"/>
  <c r="K251" i="2" s="1"/>
  <c r="H251" i="2"/>
  <c r="L251" i="2" s="1"/>
  <c r="I250" i="2"/>
  <c r="K250" i="2" s="1"/>
  <c r="H250" i="2"/>
  <c r="L250" i="2" s="1"/>
  <c r="I249" i="2"/>
  <c r="K249" i="2" s="1"/>
  <c r="H249" i="2"/>
  <c r="L249" i="2" s="1"/>
  <c r="I248" i="2"/>
  <c r="K248" i="2" s="1"/>
  <c r="H248" i="2"/>
  <c r="L248" i="2" s="1"/>
  <c r="I247" i="2"/>
  <c r="K247" i="2" s="1"/>
  <c r="H247" i="2"/>
  <c r="L247" i="2" s="1"/>
  <c r="I246" i="2"/>
  <c r="K246" i="2" s="1"/>
  <c r="H246" i="2"/>
  <c r="L246" i="2" s="1"/>
  <c r="I245" i="2"/>
  <c r="K245" i="2" s="1"/>
  <c r="H245" i="2"/>
  <c r="L245" i="2" s="1"/>
  <c r="I244" i="2"/>
  <c r="K244" i="2" s="1"/>
  <c r="H244" i="2"/>
  <c r="L244" i="2" s="1"/>
  <c r="I243" i="2"/>
  <c r="K243" i="2" s="1"/>
  <c r="H243" i="2"/>
  <c r="L243" i="2" s="1"/>
  <c r="I242" i="2"/>
  <c r="K242" i="2" s="1"/>
  <c r="H242" i="2"/>
  <c r="L242" i="2" s="1"/>
  <c r="I241" i="2"/>
  <c r="K241" i="2" s="1"/>
  <c r="H241" i="2"/>
  <c r="L241" i="2" s="1"/>
  <c r="I240" i="2"/>
  <c r="K240" i="2" s="1"/>
  <c r="H240" i="2"/>
  <c r="L240" i="2" s="1"/>
  <c r="I239" i="2"/>
  <c r="K239" i="2" s="1"/>
  <c r="H239" i="2"/>
  <c r="L239" i="2" s="1"/>
  <c r="I238" i="2"/>
  <c r="K238" i="2" s="1"/>
  <c r="H238" i="2"/>
  <c r="L238" i="2" s="1"/>
  <c r="I237" i="2"/>
  <c r="K237" i="2" s="1"/>
  <c r="H237" i="2"/>
  <c r="L237" i="2" s="1"/>
  <c r="I236" i="2"/>
  <c r="K236" i="2" s="1"/>
  <c r="H236" i="2"/>
  <c r="L236" i="2" s="1"/>
  <c r="I235" i="2"/>
  <c r="K235" i="2" s="1"/>
  <c r="H235" i="2"/>
  <c r="L235" i="2" s="1"/>
  <c r="I234" i="2"/>
  <c r="K234" i="2" s="1"/>
  <c r="H234" i="2"/>
  <c r="L234" i="2" s="1"/>
  <c r="I233" i="2"/>
  <c r="K233" i="2" s="1"/>
  <c r="H233" i="2"/>
  <c r="L233" i="2" s="1"/>
  <c r="I232" i="2"/>
  <c r="K232" i="2" s="1"/>
  <c r="H232" i="2"/>
  <c r="L232" i="2" s="1"/>
  <c r="I231" i="2"/>
  <c r="K231" i="2" s="1"/>
  <c r="H231" i="2"/>
  <c r="L231" i="2" s="1"/>
  <c r="I230" i="2"/>
  <c r="K230" i="2" s="1"/>
  <c r="H230" i="2"/>
  <c r="L230" i="2" s="1"/>
  <c r="K229" i="2"/>
  <c r="H229" i="2"/>
  <c r="L229" i="2" s="1"/>
  <c r="I228" i="2"/>
  <c r="K228" i="2" s="1"/>
  <c r="H228" i="2"/>
  <c r="L228" i="2" s="1"/>
  <c r="I227" i="2"/>
  <c r="K227" i="2" s="1"/>
  <c r="H227" i="2"/>
  <c r="L227" i="2" s="1"/>
  <c r="I226" i="2"/>
  <c r="K226" i="2" s="1"/>
  <c r="H226" i="2"/>
  <c r="L226" i="2" s="1"/>
  <c r="I225" i="2"/>
  <c r="K225" i="2" s="1"/>
  <c r="H225" i="2"/>
  <c r="L225" i="2" s="1"/>
  <c r="I224" i="2"/>
  <c r="K224" i="2" s="1"/>
  <c r="H224" i="2"/>
  <c r="L224" i="2" s="1"/>
  <c r="I223" i="2"/>
  <c r="K223" i="2" s="1"/>
  <c r="H223" i="2"/>
  <c r="L223" i="2" s="1"/>
  <c r="I222" i="2"/>
  <c r="K222" i="2" s="1"/>
  <c r="H222" i="2"/>
  <c r="L222" i="2" s="1"/>
  <c r="I221" i="2"/>
  <c r="K221" i="2" s="1"/>
  <c r="H221" i="2"/>
  <c r="L221" i="2" s="1"/>
  <c r="I220" i="2"/>
  <c r="K220" i="2" s="1"/>
  <c r="H220" i="2"/>
  <c r="L220" i="2" s="1"/>
  <c r="I219" i="2"/>
  <c r="K219" i="2" s="1"/>
  <c r="H219" i="2"/>
  <c r="L219" i="2" s="1"/>
  <c r="I218" i="2"/>
  <c r="K218" i="2" s="1"/>
  <c r="H218" i="2"/>
  <c r="L218" i="2" s="1"/>
  <c r="I217" i="2"/>
  <c r="K217" i="2" s="1"/>
  <c r="H217" i="2"/>
  <c r="L217" i="2" s="1"/>
  <c r="I216" i="2"/>
  <c r="K216" i="2" s="1"/>
  <c r="H216" i="2"/>
  <c r="L216" i="2" s="1"/>
  <c r="I215" i="2"/>
  <c r="K215" i="2" s="1"/>
  <c r="H215" i="2"/>
  <c r="L215" i="2" s="1"/>
  <c r="I214" i="2"/>
  <c r="K214" i="2" s="1"/>
  <c r="H214" i="2"/>
  <c r="L214" i="2" s="1"/>
  <c r="I213" i="2"/>
  <c r="K213" i="2" s="1"/>
  <c r="H213" i="2"/>
  <c r="L213" i="2" s="1"/>
  <c r="I212" i="2"/>
  <c r="K212" i="2" s="1"/>
  <c r="H212" i="2"/>
  <c r="L212" i="2" s="1"/>
  <c r="I211" i="2"/>
  <c r="K211" i="2" s="1"/>
  <c r="H211" i="2"/>
  <c r="L211" i="2" s="1"/>
  <c r="I210" i="2"/>
  <c r="K210" i="2" s="1"/>
  <c r="H210" i="2"/>
  <c r="L210" i="2" s="1"/>
  <c r="I209" i="2"/>
  <c r="K209" i="2" s="1"/>
  <c r="H209" i="2"/>
  <c r="L209" i="2" s="1"/>
  <c r="I208" i="2"/>
  <c r="K208" i="2" s="1"/>
  <c r="H208" i="2"/>
  <c r="L208" i="2" s="1"/>
  <c r="I207" i="2"/>
  <c r="K207" i="2" s="1"/>
  <c r="H207" i="2"/>
  <c r="L207" i="2" s="1"/>
  <c r="I206" i="2"/>
  <c r="K206" i="2" s="1"/>
  <c r="H206" i="2"/>
  <c r="L206" i="2" s="1"/>
  <c r="I205" i="2"/>
  <c r="K205" i="2" s="1"/>
  <c r="H205" i="2"/>
  <c r="L205" i="2" s="1"/>
  <c r="I204" i="2"/>
  <c r="K204" i="2" s="1"/>
  <c r="H204" i="2"/>
  <c r="L204" i="2" s="1"/>
  <c r="I203" i="2"/>
  <c r="K203" i="2" s="1"/>
  <c r="H203" i="2"/>
  <c r="L203" i="2" s="1"/>
  <c r="I202" i="2"/>
  <c r="K202" i="2" s="1"/>
  <c r="H202" i="2"/>
  <c r="L202" i="2" s="1"/>
  <c r="I201" i="2"/>
  <c r="K201" i="2" s="1"/>
  <c r="H201" i="2"/>
  <c r="L201" i="2" s="1"/>
  <c r="I200" i="2"/>
  <c r="K200" i="2" s="1"/>
  <c r="H200" i="2"/>
  <c r="L200" i="2" s="1"/>
  <c r="I199" i="2"/>
  <c r="K199" i="2" s="1"/>
  <c r="H199" i="2"/>
  <c r="L199" i="2" s="1"/>
  <c r="I198" i="2"/>
  <c r="K198" i="2" s="1"/>
  <c r="H198" i="2"/>
  <c r="L198" i="2" s="1"/>
  <c r="I197" i="2"/>
  <c r="K197" i="2" s="1"/>
  <c r="H197" i="2"/>
  <c r="L197" i="2" s="1"/>
  <c r="I196" i="2"/>
  <c r="K196" i="2" s="1"/>
  <c r="H196" i="2"/>
  <c r="L196" i="2" s="1"/>
  <c r="I195" i="2"/>
  <c r="K195" i="2" s="1"/>
  <c r="H195" i="2"/>
  <c r="L195" i="2" s="1"/>
  <c r="I194" i="2"/>
  <c r="K194" i="2" s="1"/>
  <c r="H194" i="2"/>
  <c r="L194" i="2" s="1"/>
  <c r="I193" i="2"/>
  <c r="K193" i="2" s="1"/>
  <c r="H193" i="2"/>
  <c r="L193" i="2" s="1"/>
  <c r="I192" i="2"/>
  <c r="K192" i="2" s="1"/>
  <c r="H192" i="2"/>
  <c r="L192" i="2" s="1"/>
  <c r="I191" i="2"/>
  <c r="K191" i="2" s="1"/>
  <c r="H191" i="2"/>
  <c r="L191" i="2" s="1"/>
  <c r="I190" i="2"/>
  <c r="K190" i="2" s="1"/>
  <c r="H190" i="2"/>
  <c r="L190" i="2" s="1"/>
  <c r="I189" i="2"/>
  <c r="K189" i="2" s="1"/>
  <c r="H189" i="2"/>
  <c r="L189" i="2" s="1"/>
  <c r="I188" i="2"/>
  <c r="K188" i="2" s="1"/>
  <c r="H188" i="2"/>
  <c r="L188" i="2" s="1"/>
  <c r="I187" i="2"/>
  <c r="K187" i="2" s="1"/>
  <c r="H187" i="2"/>
  <c r="L187" i="2" s="1"/>
  <c r="I186" i="2"/>
  <c r="K186" i="2" s="1"/>
  <c r="H186" i="2"/>
  <c r="L186" i="2" s="1"/>
  <c r="I185" i="2"/>
  <c r="K185" i="2" s="1"/>
  <c r="H185" i="2"/>
  <c r="L185" i="2" s="1"/>
  <c r="I184" i="2"/>
  <c r="K184" i="2" s="1"/>
  <c r="H184" i="2"/>
  <c r="L184" i="2" s="1"/>
  <c r="I183" i="2"/>
  <c r="K183" i="2" s="1"/>
  <c r="H183" i="2"/>
  <c r="L183" i="2" s="1"/>
  <c r="I182" i="2"/>
  <c r="K182" i="2" s="1"/>
  <c r="H182" i="2"/>
  <c r="L182" i="2" s="1"/>
  <c r="I181" i="2"/>
  <c r="K181" i="2" s="1"/>
  <c r="H181" i="2"/>
  <c r="L181" i="2" s="1"/>
  <c r="I180" i="2"/>
  <c r="K180" i="2" s="1"/>
  <c r="H180" i="2"/>
  <c r="L180" i="2" s="1"/>
  <c r="I179" i="2"/>
  <c r="K179" i="2" s="1"/>
  <c r="H179" i="2"/>
  <c r="L179" i="2" s="1"/>
  <c r="I178" i="2"/>
  <c r="K178" i="2" s="1"/>
  <c r="H178" i="2"/>
  <c r="L178" i="2" s="1"/>
  <c r="I177" i="2"/>
  <c r="K177" i="2" s="1"/>
  <c r="H177" i="2"/>
  <c r="L177" i="2" s="1"/>
  <c r="I176" i="2"/>
  <c r="K176" i="2" s="1"/>
  <c r="H176" i="2"/>
  <c r="L176" i="2" s="1"/>
  <c r="I175" i="2"/>
  <c r="K175" i="2" s="1"/>
  <c r="H175" i="2"/>
  <c r="L175" i="2" s="1"/>
  <c r="I174" i="2"/>
  <c r="K174" i="2" s="1"/>
  <c r="H174" i="2"/>
  <c r="L174" i="2" s="1"/>
  <c r="I173" i="2"/>
  <c r="K173" i="2" s="1"/>
  <c r="H173" i="2"/>
  <c r="L173" i="2" s="1"/>
  <c r="I172" i="2"/>
  <c r="K172" i="2" s="1"/>
  <c r="H172" i="2"/>
  <c r="L172" i="2" s="1"/>
  <c r="I171" i="2"/>
  <c r="K171" i="2" s="1"/>
  <c r="H171" i="2"/>
  <c r="L171" i="2" s="1"/>
  <c r="I170" i="2"/>
  <c r="H170" i="2"/>
  <c r="L170" i="2" s="1"/>
  <c r="I169" i="2"/>
  <c r="K169" i="2" s="1"/>
  <c r="H169" i="2"/>
  <c r="L169" i="2" s="1"/>
  <c r="I168" i="2"/>
  <c r="K168" i="2" s="1"/>
  <c r="H168" i="2"/>
  <c r="L168" i="2" s="1"/>
  <c r="I167" i="2"/>
  <c r="K167" i="2" s="1"/>
  <c r="H167" i="2"/>
  <c r="L167" i="2" s="1"/>
  <c r="I166" i="2"/>
  <c r="K166" i="2" s="1"/>
  <c r="H166" i="2"/>
  <c r="L166" i="2" s="1"/>
  <c r="I165" i="2"/>
  <c r="K165" i="2" s="1"/>
  <c r="H165" i="2"/>
  <c r="L165" i="2" s="1"/>
  <c r="I164" i="2"/>
  <c r="K164" i="2" s="1"/>
  <c r="H164" i="2"/>
  <c r="L164" i="2" s="1"/>
  <c r="I163" i="2"/>
  <c r="K163" i="2" s="1"/>
  <c r="H163" i="2"/>
  <c r="L163" i="2" s="1"/>
  <c r="I162" i="2"/>
  <c r="K162" i="2" s="1"/>
  <c r="H162" i="2"/>
  <c r="L162" i="2" s="1"/>
  <c r="I161" i="2"/>
  <c r="K161" i="2" s="1"/>
  <c r="H161" i="2"/>
  <c r="L161" i="2" s="1"/>
  <c r="I160" i="2"/>
  <c r="K160" i="2" s="1"/>
  <c r="H160" i="2"/>
  <c r="L160" i="2" s="1"/>
  <c r="I159" i="2"/>
  <c r="K159" i="2" s="1"/>
  <c r="H159" i="2"/>
  <c r="L159" i="2" s="1"/>
  <c r="I158" i="2"/>
  <c r="K158" i="2" s="1"/>
  <c r="H158" i="2"/>
  <c r="L158" i="2" s="1"/>
  <c r="I157" i="2"/>
  <c r="K157" i="2" s="1"/>
  <c r="H157" i="2"/>
  <c r="L157" i="2" s="1"/>
  <c r="I156" i="2"/>
  <c r="K156" i="2" s="1"/>
  <c r="H156" i="2"/>
  <c r="L156" i="2" s="1"/>
  <c r="I155" i="2"/>
  <c r="K155" i="2" s="1"/>
  <c r="H155" i="2"/>
  <c r="L155" i="2" s="1"/>
  <c r="I154" i="2"/>
  <c r="K154" i="2" s="1"/>
  <c r="H154" i="2"/>
  <c r="L154" i="2" s="1"/>
  <c r="I153" i="2"/>
  <c r="K153" i="2" s="1"/>
  <c r="I152" i="2"/>
  <c r="K152" i="2" s="1"/>
  <c r="H152" i="2"/>
  <c r="L152" i="2" s="1"/>
  <c r="I151" i="2"/>
  <c r="K151" i="2" s="1"/>
  <c r="H151" i="2"/>
  <c r="L151" i="2" s="1"/>
  <c r="I150" i="2"/>
  <c r="K150" i="2" s="1"/>
  <c r="H150" i="2"/>
  <c r="L150" i="2" s="1"/>
  <c r="I149" i="2"/>
  <c r="K149" i="2" s="1"/>
  <c r="H149" i="2"/>
  <c r="L149" i="2" s="1"/>
  <c r="I148" i="2"/>
  <c r="K148" i="2" s="1"/>
  <c r="H148" i="2"/>
  <c r="L148" i="2" s="1"/>
  <c r="I147" i="2"/>
  <c r="K147" i="2" s="1"/>
  <c r="H147" i="2"/>
  <c r="L147" i="2" s="1"/>
  <c r="I146" i="2"/>
  <c r="K146" i="2" s="1"/>
  <c r="H146" i="2"/>
  <c r="L146" i="2" s="1"/>
  <c r="I143" i="2"/>
  <c r="K143" i="2" s="1"/>
  <c r="H143" i="2"/>
  <c r="L143" i="2" s="1"/>
  <c r="I142" i="2"/>
  <c r="K142" i="2" s="1"/>
  <c r="H142" i="2"/>
  <c r="L142" i="2" s="1"/>
  <c r="I141" i="2"/>
  <c r="K141" i="2" s="1"/>
  <c r="H141" i="2"/>
  <c r="L141" i="2" s="1"/>
  <c r="I140" i="2"/>
  <c r="K140" i="2" s="1"/>
  <c r="H140" i="2"/>
  <c r="L140" i="2" s="1"/>
  <c r="I139" i="2"/>
  <c r="K139" i="2" s="1"/>
  <c r="H139" i="2"/>
  <c r="L139" i="2" s="1"/>
  <c r="I138" i="2"/>
  <c r="K138" i="2" s="1"/>
  <c r="H138" i="2"/>
  <c r="L138" i="2" s="1"/>
  <c r="I137" i="2"/>
  <c r="K137" i="2" s="1"/>
  <c r="H137" i="2"/>
  <c r="L137" i="2" s="1"/>
  <c r="I136" i="2"/>
  <c r="K136" i="2" s="1"/>
  <c r="H136" i="2"/>
  <c r="L136" i="2" s="1"/>
  <c r="I135" i="2"/>
  <c r="K135" i="2" s="1"/>
  <c r="H135" i="2"/>
  <c r="L135" i="2" s="1"/>
  <c r="I134" i="2"/>
  <c r="K134" i="2" s="1"/>
  <c r="H134" i="2"/>
  <c r="L134" i="2" s="1"/>
  <c r="I133" i="2"/>
  <c r="K133" i="2" s="1"/>
  <c r="H133" i="2"/>
  <c r="L133" i="2" s="1"/>
  <c r="I132" i="2"/>
  <c r="K132" i="2" s="1"/>
  <c r="H132" i="2"/>
  <c r="L132" i="2" s="1"/>
  <c r="I131" i="2"/>
  <c r="K131" i="2" s="1"/>
  <c r="H131" i="2"/>
  <c r="L131" i="2" s="1"/>
  <c r="I130" i="2"/>
  <c r="K130" i="2" s="1"/>
  <c r="H130" i="2"/>
  <c r="L130" i="2" s="1"/>
  <c r="I129" i="2"/>
  <c r="K129" i="2" s="1"/>
  <c r="H129" i="2"/>
  <c r="L129" i="2" s="1"/>
  <c r="I128" i="2"/>
  <c r="K128" i="2" s="1"/>
  <c r="H128" i="2"/>
  <c r="L128" i="2" s="1"/>
  <c r="I127" i="2"/>
  <c r="K127" i="2" s="1"/>
  <c r="H127" i="2"/>
  <c r="L127" i="2" s="1"/>
  <c r="I126" i="2"/>
  <c r="K126" i="2" s="1"/>
  <c r="H126" i="2"/>
  <c r="L126" i="2" s="1"/>
  <c r="I125" i="2"/>
  <c r="K125" i="2" s="1"/>
  <c r="H125" i="2"/>
  <c r="L125" i="2" s="1"/>
  <c r="I124" i="2"/>
  <c r="K124" i="2" s="1"/>
  <c r="H124" i="2"/>
  <c r="L124" i="2" s="1"/>
  <c r="I123" i="2"/>
  <c r="K123" i="2" s="1"/>
  <c r="H123" i="2"/>
  <c r="L123" i="2" s="1"/>
  <c r="I122" i="2"/>
  <c r="K122" i="2" s="1"/>
  <c r="H122" i="2"/>
  <c r="L122" i="2" s="1"/>
  <c r="I121" i="2"/>
  <c r="K121" i="2" s="1"/>
  <c r="H121" i="2"/>
  <c r="L121" i="2" s="1"/>
  <c r="I120" i="2"/>
  <c r="K120" i="2" s="1"/>
  <c r="H120" i="2"/>
  <c r="L120" i="2" s="1"/>
  <c r="I119" i="2"/>
  <c r="K119" i="2" s="1"/>
  <c r="H119" i="2"/>
  <c r="L119" i="2" s="1"/>
  <c r="I118" i="2"/>
  <c r="K118" i="2" s="1"/>
  <c r="H118" i="2"/>
  <c r="L118" i="2" s="1"/>
  <c r="I117" i="2"/>
  <c r="K117" i="2" s="1"/>
  <c r="H117" i="2"/>
  <c r="L117" i="2" s="1"/>
  <c r="I116" i="2"/>
  <c r="K116" i="2" s="1"/>
  <c r="H116" i="2"/>
  <c r="L116" i="2" s="1"/>
  <c r="I115" i="2"/>
  <c r="K115" i="2" s="1"/>
  <c r="H115" i="2"/>
  <c r="L115" i="2" s="1"/>
  <c r="I114" i="2"/>
  <c r="K114" i="2" s="1"/>
  <c r="H114" i="2"/>
  <c r="L114" i="2" s="1"/>
  <c r="I113" i="2"/>
  <c r="K113" i="2" s="1"/>
  <c r="H113" i="2"/>
  <c r="L113" i="2" s="1"/>
  <c r="I112" i="2"/>
  <c r="K112" i="2" s="1"/>
  <c r="H112" i="2"/>
  <c r="L112" i="2" s="1"/>
  <c r="I111" i="2"/>
  <c r="K111" i="2" s="1"/>
  <c r="H111" i="2"/>
  <c r="L111" i="2" s="1"/>
  <c r="I110" i="2"/>
  <c r="K110" i="2" s="1"/>
  <c r="H110" i="2"/>
  <c r="L110" i="2" s="1"/>
  <c r="I109" i="2"/>
  <c r="K109" i="2" s="1"/>
  <c r="I108" i="2"/>
  <c r="K108" i="2" s="1"/>
  <c r="H108" i="2"/>
  <c r="L108" i="2" s="1"/>
  <c r="I107" i="2"/>
  <c r="K107" i="2" s="1"/>
  <c r="H107" i="2"/>
  <c r="L107" i="2" s="1"/>
  <c r="I106" i="2"/>
  <c r="K106" i="2" s="1"/>
  <c r="H106" i="2"/>
  <c r="L106" i="2" s="1"/>
  <c r="I105" i="2"/>
  <c r="K105" i="2" s="1"/>
  <c r="H105" i="2"/>
  <c r="L105" i="2" s="1"/>
  <c r="I104" i="2"/>
  <c r="K104" i="2" s="1"/>
  <c r="H104" i="2"/>
  <c r="L104" i="2" s="1"/>
  <c r="I103" i="2"/>
  <c r="K103" i="2" s="1"/>
  <c r="H103" i="2"/>
  <c r="L103" i="2" s="1"/>
  <c r="I102" i="2"/>
  <c r="K102" i="2" s="1"/>
  <c r="H102" i="2"/>
  <c r="L102" i="2" s="1"/>
  <c r="I101" i="2"/>
  <c r="K101" i="2" s="1"/>
  <c r="H101" i="2"/>
  <c r="L101" i="2" s="1"/>
  <c r="I100" i="2"/>
  <c r="K100" i="2" s="1"/>
  <c r="H100" i="2"/>
  <c r="L100" i="2" s="1"/>
  <c r="I99" i="2"/>
  <c r="K99" i="2" s="1"/>
  <c r="H99" i="2"/>
  <c r="L99" i="2" s="1"/>
  <c r="I98" i="2"/>
  <c r="H98" i="2"/>
  <c r="L98" i="2" s="1"/>
  <c r="I97" i="2"/>
  <c r="K97" i="2" s="1"/>
  <c r="H97" i="2"/>
  <c r="L97" i="2" s="1"/>
  <c r="I96" i="2"/>
  <c r="K96" i="2" s="1"/>
  <c r="H96" i="2"/>
  <c r="L96" i="2" s="1"/>
  <c r="I95" i="2"/>
  <c r="K95" i="2" s="1"/>
  <c r="H95" i="2"/>
  <c r="L95" i="2" s="1"/>
  <c r="I94" i="2"/>
  <c r="K94" i="2" s="1"/>
  <c r="H94" i="2"/>
  <c r="L94" i="2" s="1"/>
  <c r="I93" i="2"/>
  <c r="K93" i="2" s="1"/>
  <c r="H93" i="2"/>
  <c r="L93" i="2" s="1"/>
  <c r="I92" i="2"/>
  <c r="K92" i="2" s="1"/>
  <c r="H92" i="2"/>
  <c r="L92" i="2" s="1"/>
  <c r="I91" i="2"/>
  <c r="K91" i="2" s="1"/>
  <c r="H91" i="2"/>
  <c r="L91" i="2" s="1"/>
  <c r="I90" i="2"/>
  <c r="K90" i="2" s="1"/>
  <c r="H90" i="2"/>
  <c r="L90" i="2" s="1"/>
  <c r="I89" i="2"/>
  <c r="K89" i="2" s="1"/>
  <c r="H89" i="2"/>
  <c r="L89" i="2" s="1"/>
  <c r="I88" i="2"/>
  <c r="K88" i="2" s="1"/>
  <c r="H88" i="2"/>
  <c r="L88" i="2" s="1"/>
  <c r="I87" i="2"/>
  <c r="K87" i="2" s="1"/>
  <c r="H87" i="2"/>
  <c r="L87" i="2" s="1"/>
  <c r="I86" i="2"/>
  <c r="K86" i="2" s="1"/>
  <c r="H86" i="2"/>
  <c r="L86" i="2" s="1"/>
  <c r="I85" i="2"/>
  <c r="K85" i="2" s="1"/>
  <c r="H85" i="2"/>
  <c r="L85" i="2" s="1"/>
  <c r="I84" i="2"/>
  <c r="K84" i="2" s="1"/>
  <c r="L84" i="2"/>
  <c r="I83" i="2"/>
  <c r="K83" i="2" s="1"/>
  <c r="H83" i="2"/>
  <c r="L83" i="2" s="1"/>
  <c r="I82" i="2"/>
  <c r="H82" i="2"/>
  <c r="L82" i="2" s="1"/>
  <c r="I81" i="2"/>
  <c r="K81" i="2" s="1"/>
  <c r="H81" i="2"/>
  <c r="L81" i="2" s="1"/>
  <c r="I80" i="2"/>
  <c r="K80" i="2" s="1"/>
  <c r="H80" i="2"/>
  <c r="L80" i="2" s="1"/>
  <c r="K79" i="2"/>
  <c r="H79" i="2"/>
  <c r="L79" i="2" s="1"/>
  <c r="I78" i="2"/>
  <c r="K78" i="2" s="1"/>
  <c r="H78" i="2"/>
  <c r="L78" i="2" s="1"/>
  <c r="I77" i="2"/>
  <c r="K77" i="2" s="1"/>
  <c r="H77" i="2"/>
  <c r="L77" i="2" s="1"/>
  <c r="I76" i="2"/>
  <c r="K76" i="2" s="1"/>
  <c r="H76" i="2"/>
  <c r="L76" i="2" s="1"/>
  <c r="I75" i="2"/>
  <c r="K75" i="2" s="1"/>
  <c r="L75" i="2"/>
  <c r="I74" i="2"/>
  <c r="K74" i="2" s="1"/>
  <c r="H74" i="2"/>
  <c r="L74" i="2" s="1"/>
  <c r="I73" i="2"/>
  <c r="K73" i="2" s="1"/>
  <c r="H73" i="2"/>
  <c r="L73" i="2" s="1"/>
  <c r="I72" i="2"/>
  <c r="K72" i="2" s="1"/>
  <c r="H72" i="2"/>
  <c r="L72" i="2" s="1"/>
  <c r="I71" i="2"/>
  <c r="K71" i="2" s="1"/>
  <c r="H71" i="2"/>
  <c r="L71" i="2" s="1"/>
  <c r="I70" i="2"/>
  <c r="K70" i="2" s="1"/>
  <c r="H70" i="2"/>
  <c r="L70" i="2" s="1"/>
  <c r="I69" i="2"/>
  <c r="K69" i="2" s="1"/>
  <c r="H69" i="2"/>
  <c r="L69" i="2" s="1"/>
  <c r="I66" i="2"/>
  <c r="K66" i="2" s="1"/>
  <c r="H66" i="2"/>
  <c r="L66" i="2" s="1"/>
  <c r="I64" i="2"/>
  <c r="K64" i="2" s="1"/>
  <c r="H64" i="2"/>
  <c r="L64" i="2" s="1"/>
  <c r="I63" i="2"/>
  <c r="K63" i="2" s="1"/>
  <c r="H63" i="2"/>
  <c r="L63" i="2" s="1"/>
  <c r="I62" i="2"/>
  <c r="K62" i="2" s="1"/>
  <c r="H62" i="2"/>
  <c r="L62" i="2" s="1"/>
  <c r="I61" i="2"/>
  <c r="K61" i="2" s="1"/>
  <c r="H61" i="2"/>
  <c r="L61" i="2" s="1"/>
  <c r="I60" i="2"/>
  <c r="K60" i="2" s="1"/>
  <c r="H60" i="2"/>
  <c r="L60" i="2" s="1"/>
  <c r="I59" i="2"/>
  <c r="K59" i="2" s="1"/>
  <c r="H59" i="2"/>
  <c r="L59" i="2" s="1"/>
  <c r="I58" i="2"/>
  <c r="K58" i="2" s="1"/>
  <c r="H58" i="2"/>
  <c r="L58" i="2" s="1"/>
  <c r="I57" i="2"/>
  <c r="K57" i="2" s="1"/>
  <c r="H57" i="2"/>
  <c r="L57" i="2" s="1"/>
  <c r="I56" i="2"/>
  <c r="K56" i="2" s="1"/>
  <c r="I53" i="2"/>
  <c r="K53" i="2" s="1"/>
  <c r="H53" i="2"/>
  <c r="L53" i="2" s="1"/>
  <c r="I52" i="2"/>
  <c r="K52" i="2" s="1"/>
  <c r="H52" i="2"/>
  <c r="L52" i="2" s="1"/>
  <c r="I51" i="2"/>
  <c r="K51" i="2" s="1"/>
  <c r="H51" i="2"/>
  <c r="L51" i="2" s="1"/>
  <c r="I50" i="2"/>
  <c r="K50" i="2" s="1"/>
  <c r="H50" i="2"/>
  <c r="L50" i="2" s="1"/>
  <c r="I49" i="2"/>
  <c r="K49" i="2" s="1"/>
  <c r="H49" i="2"/>
  <c r="L49" i="2" s="1"/>
  <c r="I48" i="2"/>
  <c r="K48" i="2" s="1"/>
  <c r="H48" i="2"/>
  <c r="L48" i="2" s="1"/>
  <c r="I47" i="2"/>
  <c r="K47" i="2" s="1"/>
  <c r="H47" i="2"/>
  <c r="L47" i="2" s="1"/>
  <c r="I46" i="2"/>
  <c r="K46" i="2" s="1"/>
  <c r="H46" i="2"/>
  <c r="L46" i="2" s="1"/>
  <c r="I45" i="2"/>
  <c r="K45" i="2" s="1"/>
  <c r="H45" i="2"/>
  <c r="L45" i="2" s="1"/>
  <c r="I44" i="2"/>
  <c r="K44" i="2" s="1"/>
  <c r="H44" i="2"/>
  <c r="L44" i="2" s="1"/>
  <c r="I43" i="2"/>
  <c r="K43" i="2" s="1"/>
  <c r="H43" i="2"/>
  <c r="L43" i="2" s="1"/>
  <c r="I42" i="2"/>
  <c r="K42" i="2" s="1"/>
  <c r="H42" i="2"/>
  <c r="L42" i="2" s="1"/>
  <c r="I41" i="2"/>
  <c r="K41" i="2" s="1"/>
  <c r="H41" i="2"/>
  <c r="L41" i="2" s="1"/>
  <c r="I40" i="2"/>
  <c r="K40" i="2" s="1"/>
  <c r="H40" i="2"/>
  <c r="L40" i="2" s="1"/>
  <c r="I39" i="2"/>
  <c r="K39" i="2" s="1"/>
  <c r="H39" i="2"/>
  <c r="L39" i="2" s="1"/>
  <c r="I38" i="2"/>
  <c r="K38" i="2" s="1"/>
  <c r="H38" i="2"/>
  <c r="L38" i="2" s="1"/>
  <c r="I37" i="2"/>
  <c r="K37" i="2" s="1"/>
  <c r="H37" i="2"/>
  <c r="L37" i="2" s="1"/>
  <c r="I36" i="2"/>
  <c r="K36" i="2" s="1"/>
  <c r="H36" i="2"/>
  <c r="L36" i="2" s="1"/>
  <c r="I35" i="2"/>
  <c r="K35" i="2" s="1"/>
  <c r="H35" i="2"/>
  <c r="L35" i="2" s="1"/>
  <c r="I34" i="2"/>
  <c r="K34" i="2" s="1"/>
  <c r="H34" i="2"/>
  <c r="L34" i="2" s="1"/>
  <c r="I33" i="2"/>
  <c r="K33" i="2" s="1"/>
  <c r="H33" i="2"/>
  <c r="L33" i="2" s="1"/>
  <c r="I32" i="2"/>
  <c r="H32" i="2"/>
  <c r="L32" i="2" s="1"/>
  <c r="I31" i="2"/>
  <c r="I30" i="2"/>
  <c r="H30" i="2"/>
  <c r="L30" i="2" s="1"/>
  <c r="I29" i="2"/>
  <c r="K29" i="2" s="1"/>
  <c r="I28" i="2"/>
  <c r="K28" i="2" s="1"/>
  <c r="H28" i="2"/>
  <c r="L28" i="2" s="1"/>
  <c r="K27" i="2"/>
  <c r="H27" i="2"/>
  <c r="L27" i="2" s="1"/>
  <c r="I23" i="2"/>
  <c r="H23" i="2"/>
  <c r="L23" i="2" s="1"/>
  <c r="I22" i="2"/>
  <c r="K22" i="2" s="1"/>
  <c r="H22" i="2"/>
  <c r="L22" i="2" s="1"/>
  <c r="I21" i="2"/>
  <c r="K21" i="2" s="1"/>
  <c r="H21" i="2"/>
  <c r="L21" i="2" s="1"/>
  <c r="I20" i="2"/>
  <c r="K20" i="2" s="1"/>
  <c r="H20" i="2"/>
  <c r="L20" i="2" s="1"/>
  <c r="I19" i="2"/>
  <c r="K19" i="2" s="1"/>
  <c r="H19" i="2"/>
  <c r="L19" i="2" s="1"/>
  <c r="I18" i="2"/>
  <c r="H18" i="2"/>
  <c r="L18" i="2" s="1"/>
  <c r="I17" i="2"/>
  <c r="K17" i="2" s="1"/>
  <c r="H17" i="2"/>
  <c r="L17" i="2" s="1"/>
  <c r="I16" i="2"/>
  <c r="K16" i="2" s="1"/>
  <c r="H16" i="2"/>
  <c r="L16" i="2" s="1"/>
  <c r="I15" i="2"/>
  <c r="K15" i="2" s="1"/>
  <c r="H15" i="2"/>
  <c r="L15" i="2" s="1"/>
  <c r="I14" i="2"/>
  <c r="K14" i="2" s="1"/>
  <c r="H14" i="2"/>
  <c r="L14" i="2" s="1"/>
  <c r="I13" i="2"/>
  <c r="K13" i="2" s="1"/>
  <c r="H13" i="2"/>
  <c r="L13" i="2" s="1"/>
  <c r="I12" i="2"/>
  <c r="K12" i="2" s="1"/>
  <c r="H12" i="2"/>
  <c r="L12" i="2" s="1"/>
  <c r="I11" i="2"/>
  <c r="K11" i="2" s="1"/>
  <c r="H11" i="2"/>
  <c r="L11" i="2" s="1"/>
  <c r="J32" i="2" l="1"/>
  <c r="K32" i="2"/>
  <c r="J170" i="2"/>
  <c r="K170" i="2"/>
  <c r="J82" i="2"/>
  <c r="K82" i="2"/>
  <c r="J98" i="2"/>
  <c r="K98" i="2"/>
  <c r="J18" i="2"/>
  <c r="K18" i="2"/>
  <c r="J258" i="2"/>
  <c r="K258" i="2"/>
  <c r="J30" i="2"/>
  <c r="K30" i="2"/>
  <c r="J23" i="2"/>
  <c r="K23" i="2"/>
  <c r="J31" i="2"/>
  <c r="K31" i="2"/>
  <c r="J46" i="2"/>
  <c r="J297" i="2"/>
  <c r="J216" i="2"/>
  <c r="J70" i="2"/>
  <c r="J136" i="2"/>
  <c r="J169" i="2"/>
  <c r="J287" i="2"/>
  <c r="J74" i="2"/>
  <c r="J138" i="2"/>
  <c r="J16" i="2"/>
  <c r="J41" i="2"/>
  <c r="J50" i="2"/>
  <c r="J56" i="2"/>
  <c r="J64" i="2"/>
  <c r="J85" i="2"/>
  <c r="J196" i="2"/>
  <c r="J198" i="2"/>
  <c r="J211" i="2"/>
  <c r="J15" i="2"/>
  <c r="J49" i="2"/>
  <c r="J53" i="2"/>
  <c r="J59" i="2"/>
  <c r="J63" i="2"/>
  <c r="J79" i="2"/>
  <c r="J99" i="2"/>
  <c r="J101" i="2"/>
  <c r="J105" i="2"/>
  <c r="J107" i="2"/>
  <c r="J109" i="2"/>
  <c r="J111" i="2"/>
  <c r="J113" i="2"/>
  <c r="J115" i="2"/>
  <c r="J117" i="2"/>
  <c r="J12" i="2"/>
  <c r="J17" i="2"/>
  <c r="J35" i="2"/>
  <c r="J44" i="2"/>
  <c r="J69" i="2"/>
  <c r="J72" i="2"/>
  <c r="J81" i="2"/>
  <c r="J88" i="2"/>
  <c r="J94" i="2"/>
  <c r="J119" i="2"/>
  <c r="J121" i="2"/>
  <c r="J123" i="2"/>
  <c r="J125" i="2"/>
  <c r="J127" i="2"/>
  <c r="J129" i="2"/>
  <c r="J131" i="2"/>
  <c r="J133" i="2"/>
  <c r="J159" i="2"/>
  <c r="J161" i="2"/>
  <c r="J163" i="2"/>
  <c r="J165" i="2"/>
  <c r="J172" i="2"/>
  <c r="J174" i="2"/>
  <c r="J178" i="2"/>
  <c r="J180" i="2"/>
  <c r="J182" i="2"/>
  <c r="J188" i="2"/>
  <c r="J190" i="2"/>
  <c r="J224" i="2"/>
  <c r="J228" i="2"/>
  <c r="J232" i="2"/>
  <c r="J238" i="2"/>
  <c r="J242" i="2"/>
  <c r="J246" i="2"/>
  <c r="J254" i="2"/>
  <c r="J293" i="2"/>
  <c r="J71" i="2"/>
  <c r="J87" i="2"/>
  <c r="J114" i="2"/>
  <c r="J213" i="2"/>
  <c r="J266" i="2"/>
  <c r="J270" i="2"/>
  <c r="J280" i="2"/>
  <c r="J282" i="2"/>
  <c r="H29" i="2"/>
  <c r="L29" i="2" s="1"/>
  <c r="J34" i="2"/>
  <c r="J45" i="2"/>
  <c r="J66" i="2"/>
  <c r="J73" i="2"/>
  <c r="J80" i="2"/>
  <c r="J89" i="2"/>
  <c r="J91" i="2"/>
  <c r="J93" i="2"/>
  <c r="J95" i="2"/>
  <c r="J97" i="2"/>
  <c r="J118" i="2"/>
  <c r="J137" i="2"/>
  <c r="J158" i="2"/>
  <c r="J162" i="2"/>
  <c r="J166" i="2"/>
  <c r="J173" i="2"/>
  <c r="J177" i="2"/>
  <c r="J181" i="2"/>
  <c r="J185" i="2"/>
  <c r="J219" i="2"/>
  <c r="J221" i="2"/>
  <c r="J227" i="2"/>
  <c r="J229" i="2"/>
  <c r="J235" i="2"/>
  <c r="J241" i="2"/>
  <c r="J243" i="2"/>
  <c r="J249" i="2"/>
  <c r="J251" i="2"/>
  <c r="J257" i="2"/>
  <c r="J277" i="2"/>
  <c r="J288" i="2"/>
  <c r="J290" i="2"/>
  <c r="J296" i="2"/>
  <c r="J37" i="2"/>
  <c r="J39" i="2"/>
  <c r="J43" i="2"/>
  <c r="J78" i="2"/>
  <c r="J83" i="2"/>
  <c r="J135" i="2"/>
  <c r="J142" i="2"/>
  <c r="J146" i="2"/>
  <c r="J204" i="2"/>
  <c r="J206" i="2"/>
  <c r="J273" i="2"/>
  <c r="J33" i="2"/>
  <c r="J36" i="2"/>
  <c r="J47" i="2"/>
  <c r="J51" i="2"/>
  <c r="J57" i="2"/>
  <c r="J61" i="2"/>
  <c r="J75" i="2"/>
  <c r="J77" i="2"/>
  <c r="J103" i="2"/>
  <c r="J134" i="2"/>
  <c r="J139" i="2"/>
  <c r="J141" i="2"/>
  <c r="J143" i="2"/>
  <c r="J147" i="2"/>
  <c r="J149" i="2"/>
  <c r="J151" i="2"/>
  <c r="J153" i="2"/>
  <c r="J155" i="2"/>
  <c r="J157" i="2"/>
  <c r="J193" i="2"/>
  <c r="J197" i="2"/>
  <c r="J209" i="2"/>
  <c r="J212" i="2"/>
  <c r="J259" i="2"/>
  <c r="J265" i="2"/>
  <c r="J267" i="2"/>
  <c r="J274" i="2"/>
  <c r="J298" i="2"/>
  <c r="J256" i="2"/>
  <c r="J275" i="2"/>
  <c r="J124" i="2"/>
  <c r="J130" i="2"/>
  <c r="J38" i="2"/>
  <c r="J140" i="2"/>
  <c r="J150" i="2"/>
  <c r="J187" i="2"/>
  <c r="J214" i="2"/>
  <c r="J285" i="2"/>
  <c r="J295" i="2"/>
  <c r="J21" i="2"/>
  <c r="J22" i="2"/>
  <c r="J122" i="2"/>
  <c r="J148" i="2"/>
  <c r="J289" i="2"/>
  <c r="J299" i="2"/>
  <c r="J13" i="2"/>
  <c r="J96" i="2"/>
  <c r="J110" i="2"/>
  <c r="J116" i="2"/>
  <c r="J126" i="2"/>
  <c r="J283" i="2"/>
  <c r="J189" i="2"/>
  <c r="J154" i="2"/>
  <c r="J156" i="2"/>
  <c r="J11" i="2"/>
  <c r="J48" i="2"/>
  <c r="J60" i="2"/>
  <c r="J90" i="2"/>
  <c r="J92" i="2"/>
  <c r="J102" i="2"/>
  <c r="J112" i="2"/>
  <c r="J195" i="2"/>
  <c r="J201" i="2"/>
  <c r="J220" i="2"/>
  <c r="J222" i="2"/>
  <c r="J250" i="2"/>
  <c r="J252" i="2"/>
  <c r="J262" i="2"/>
  <c r="J272" i="2"/>
  <c r="J281" i="2"/>
  <c r="J291" i="2"/>
  <c r="J19" i="2"/>
  <c r="J120" i="2"/>
  <c r="J132" i="2"/>
  <c r="J152" i="2"/>
  <c r="J164" i="2"/>
  <c r="J230" i="2"/>
  <c r="J240" i="2"/>
  <c r="J58" i="2"/>
  <c r="J100" i="2"/>
  <c r="J186" i="2"/>
  <c r="J218" i="2"/>
  <c r="J248" i="2"/>
  <c r="J260" i="2"/>
  <c r="J279" i="2"/>
  <c r="J20" i="2"/>
  <c r="J42" i="2"/>
  <c r="J52" i="2"/>
  <c r="J76" i="2"/>
  <c r="J86" i="2"/>
  <c r="J106" i="2"/>
  <c r="J108" i="2"/>
  <c r="J128" i="2"/>
  <c r="J160" i="2"/>
  <c r="J194" i="2"/>
  <c r="J205" i="2"/>
  <c r="J207" i="2"/>
  <c r="J226" i="2"/>
  <c r="J234" i="2"/>
  <c r="J236" i="2"/>
  <c r="J268" i="2"/>
  <c r="J40" i="2"/>
  <c r="J62" i="2"/>
  <c r="J84" i="2"/>
  <c r="J104" i="2"/>
  <c r="J171" i="2"/>
  <c r="J179" i="2"/>
  <c r="J203" i="2"/>
  <c r="J233" i="2"/>
  <c r="J244" i="2"/>
  <c r="J264" i="2"/>
  <c r="J183" i="2"/>
  <c r="J199" i="2"/>
  <c r="J215" i="2"/>
  <c r="J237" i="2"/>
  <c r="J292" i="2"/>
  <c r="H31" i="2"/>
  <c r="L31" i="2" s="1"/>
  <c r="J167" i="2"/>
  <c r="J247" i="2"/>
  <c r="J271" i="2"/>
  <c r="J14" i="2"/>
  <c r="J202" i="2"/>
  <c r="J225" i="2"/>
  <c r="J245" i="2"/>
  <c r="J269" i="2"/>
  <c r="J184" i="2"/>
  <c r="J191" i="2"/>
  <c r="J200" i="2"/>
  <c r="J223" i="2"/>
  <c r="J278" i="2"/>
  <c r="J300" i="2"/>
  <c r="J29" i="2"/>
  <c r="J168" i="2"/>
  <c r="J175" i="2"/>
  <c r="J255" i="2"/>
  <c r="J276" i="2"/>
  <c r="J210" i="2"/>
  <c r="J231" i="2"/>
  <c r="J253" i="2"/>
  <c r="J286" i="2"/>
  <c r="J28" i="2"/>
  <c r="J192" i="2"/>
  <c r="J208" i="2"/>
  <c r="J263" i="2"/>
  <c r="J284" i="2"/>
  <c r="J176" i="2"/>
  <c r="J217" i="2"/>
  <c r="J239" i="2"/>
  <c r="J261" i="2"/>
  <c r="J294" i="2"/>
  <c r="H109" i="2" l="1"/>
  <c r="L10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Айгерим Абенова</author>
    <author>user</author>
    <author>Гульмира Козыбаева</author>
  </authors>
  <commentList>
    <comment ref="G15" authorId="0" shapeId="0" xr:uid="{DF14EA5F-D39E-446E-A68C-1097885828A7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заменили 11.07.2024г</t>
        </r>
      </text>
    </comment>
    <comment ref="H44" authorId="1" shapeId="0" xr:uid="{D17C8666-854F-47DA-8AEA-565DF60F127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ведомость по юрикам сатпаев
</t>
        </r>
      </text>
    </comment>
    <comment ref="H82" authorId="0" shapeId="0" xr:uid="{A5E068B0-0EF8-42A0-A68A-03D48381D6C7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ПСА 
</t>
        </r>
      </text>
    </comment>
    <comment ref="H105" authorId="0" shapeId="0" xr:uid="{455AA993-E642-4689-B8F3-0DA02E4D9159}">
      <text>
        <r>
          <rPr>
            <b/>
            <sz val="9"/>
            <color indexed="81"/>
            <rFont val="Tahoma"/>
            <family val="2"/>
            <charset val="204"/>
          </rPr>
          <t xml:space="preserve">Айгерим Абенова:
ведомость ПСА
</t>
        </r>
      </text>
    </comment>
    <comment ref="H192" authorId="0" shapeId="0" xr:uid="{E39F6E0F-6C88-4101-9810-FCBD9C130F23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птэ сптвс
яч3</t>
        </r>
      </text>
    </comment>
    <comment ref="H215" authorId="0" shapeId="0" xr:uid="{9FE67D6A-49ED-476E-820E-B3407F9B6C80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демонтриован с 05.05.23
</t>
        </r>
      </text>
    </comment>
    <comment ref="H216" authorId="0" shapeId="0" xr:uid="{193A669D-3217-4B0C-A8DF-4383F367583D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кмз яч№19
</t>
        </r>
      </text>
    </comment>
    <comment ref="H241" authorId="0" shapeId="0" xr:uid="{A8EB035F-98B0-4ABB-9B34-41D7377F4215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ресх</t>
        </r>
      </text>
    </comment>
    <comment ref="H243" authorId="2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Гульмира Козыбаева:</t>
        </r>
        <r>
          <rPr>
            <sz val="9"/>
            <color indexed="81"/>
            <rFont val="Tahoma"/>
            <family val="2"/>
            <charset val="204"/>
          </rPr>
          <t xml:space="preserve">
ЦРП-45 яч.6
</t>
        </r>
      </text>
    </comment>
    <comment ref="H244" authorId="0" shapeId="0" xr:uid="{0DFF55E8-56B2-40A1-B84F-BD8B93D6F9D6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ведомрсть црп-вентсвол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Айгерим Абенова</author>
  </authors>
  <commentList>
    <comment ref="G22" authorId="0" shapeId="0" xr:uid="{EBD98A70-6205-443C-8075-609B1ACDF4BF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ввод 1 яч2
</t>
        </r>
      </text>
    </comment>
    <comment ref="G23" authorId="0" shapeId="0" xr:uid="{D6E0B4B4-703F-466A-B3C6-2CE15703E219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ввод 2 яч8
</t>
        </r>
      </text>
    </comment>
    <comment ref="G27" authorId="0" shapeId="0" xr:uid="{6D9219FE-FF45-4610-B2D1-F6BB168B31A9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потрибителя
</t>
        </r>
      </text>
    </comment>
    <comment ref="G30" authorId="0" shapeId="0" xr:uid="{22DD8046-B92D-44B6-A877-61EC09092EBE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птвс нтв ЦРП-8
 яч7</t>
        </r>
      </text>
    </comment>
    <comment ref="G32" authorId="0" shapeId="0" xr:uid="{755CDBFB-062F-4D2A-ABE9-FB9EB0A432C0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птвс нтв яч31
</t>
        </r>
      </text>
    </comment>
    <comment ref="G33" authorId="0" shapeId="0" xr:uid="{AE7DA2B5-1C53-4666-A5CB-585B6229C328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птвс ф/н
</t>
        </r>
      </text>
    </comment>
    <comment ref="B37" authorId="0" shapeId="0" xr:uid="{C74B274A-4556-4D9A-86CE-4C6D029E7569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потребителей абк цжэс
</t>
        </r>
      </text>
    </comment>
    <comment ref="B38" authorId="0" shapeId="0" xr:uid="{90A2C5B6-A32B-4847-B0DC-E1B75D8C7B7B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транко
</t>
        </r>
      </text>
    </comment>
    <comment ref="B40" authorId="0" shapeId="0" xr:uid="{AC7910FB-8526-438C-84AF-9F0FEF88951A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транко
</t>
        </r>
      </text>
    </comment>
    <comment ref="B41" authorId="0" shapeId="0" xr:uid="{BA214EAD-4457-4DB5-9858-EC24980E54F4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транко
</t>
        </r>
      </text>
    </comment>
    <comment ref="B43" authorId="0" shapeId="0" xr:uid="{AECB68A6-B5F2-4925-AA05-D78050FD9AB2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потребителей рсу
</t>
        </r>
      </text>
    </comment>
    <comment ref="B44" authorId="0" shapeId="0" xr:uid="{AD1DACD6-E534-4488-BA80-611E23C58073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птвс
</t>
        </r>
      </text>
    </comment>
    <comment ref="B46" authorId="0" shapeId="0" xr:uid="{94137BD9-C592-4B4F-B28E-9EC37986BA63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транко
</t>
        </r>
      </text>
    </comment>
    <comment ref="B47" authorId="0" shapeId="0" xr:uid="{7BEED268-F340-4287-B2C5-743513FAC098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ЮЛ жезказган
</t>
        </r>
      </text>
    </comment>
    <comment ref="B48" authorId="0" shapeId="0" xr:uid="{E3D0E515-8C9D-4019-A8C3-1E2CE1D95E00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транко </t>
        </r>
      </text>
    </comment>
    <comment ref="B49" authorId="0" shapeId="0" xr:uid="{FFAE06A2-7755-4AF8-A4AF-813A378247FA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птвс </t>
        </r>
      </text>
    </comment>
    <comment ref="B50" authorId="0" shapeId="0" xr:uid="{9CE78D63-B164-47AD-B5B0-FA201CF6DC8F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ЮЛ Жезказган
</t>
        </r>
      </text>
    </comment>
    <comment ref="B51" authorId="0" shapeId="0" xr:uid="{05F3904A-32E2-45DA-848C-B46EAC0AF7B1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ведомось уй айдос яч11
</t>
        </r>
      </text>
    </comment>
    <comment ref="B52" authorId="0" shapeId="0" xr:uid="{2E2DDDE0-E699-4B89-A68B-083C0C560F5D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потребителей
</t>
        </r>
      </text>
    </comment>
    <comment ref="B53" authorId="0" shapeId="0" xr:uid="{FDFAFFB7-D531-4C40-9858-7D77312386C6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потребителей
</t>
        </r>
      </text>
    </comment>
  </commentList>
</comments>
</file>

<file path=xl/sharedStrings.xml><?xml version="1.0" encoding="utf-8"?>
<sst xmlns="http://schemas.openxmlformats.org/spreadsheetml/2006/main" count="1992" uniqueCount="595">
  <si>
    <t>п/п  №</t>
  </si>
  <si>
    <t>Адрес нахождения</t>
  </si>
  <si>
    <t>Цех</t>
  </si>
  <si>
    <t>Уровень напряжения, кВ</t>
  </si>
  <si>
    <t>Мощность трансформатора,кВА</t>
  </si>
  <si>
    <t>нагрузка ,в кВт.час</t>
  </si>
  <si>
    <t>нагрузка ,в МВт</t>
  </si>
  <si>
    <t>максимальная нагрузка,кВт</t>
  </si>
  <si>
    <t>максимальная нагрузка,МВт</t>
  </si>
  <si>
    <t>Свободная мощность,МВт</t>
  </si>
  <si>
    <t>г.Жезказган</t>
  </si>
  <si>
    <t>ГПП-Жомарт</t>
  </si>
  <si>
    <t>Тр №1</t>
  </si>
  <si>
    <t>на территории рудника Жомарт ПО "ЖЦМ"</t>
  </si>
  <si>
    <t>110/35/6</t>
  </si>
  <si>
    <t>Тр №2</t>
  </si>
  <si>
    <t>ЦРП-ЗКСМ</t>
  </si>
  <si>
    <t>г.Жезказган , п.Аварийный</t>
  </si>
  <si>
    <t>35/6</t>
  </si>
  <si>
    <t>ЦРП-ХПВЗ</t>
  </si>
  <si>
    <t>г.Жезказган , район пионер лагеря  "Орленок"</t>
  </si>
  <si>
    <t>ЦРП-Здравница</t>
  </si>
  <si>
    <t>г.Жезказган , Дачный поселок Здравница</t>
  </si>
  <si>
    <t>ЦРП-8</t>
  </si>
  <si>
    <t xml:space="preserve">г.Жезказган, промзона  </t>
  </si>
  <si>
    <t>ЦРП-5Т</t>
  </si>
  <si>
    <t>г.Жезказган , район трассы Жезказган-Сатпаев</t>
  </si>
  <si>
    <t>ЦРП-КЦМР</t>
  </si>
  <si>
    <t>г.Жезказган, территория предприятия РМСУ</t>
  </si>
  <si>
    <t>ЦРП-Уйтас Айдос</t>
  </si>
  <si>
    <t>район скважины Уйтас-Айдос</t>
  </si>
  <si>
    <t xml:space="preserve">ТП-6/0,4кВ  Инженерный корпус  </t>
  </si>
  <si>
    <t xml:space="preserve">г.Жезказган </t>
  </si>
  <si>
    <t>6/0,4</t>
  </si>
  <si>
    <t>г.Жезказган район ЖОФ-1,2</t>
  </si>
  <si>
    <t>ТП-6/0,4кВ Гор.хоз-фек.насос.  №1</t>
  </si>
  <si>
    <t>г.Жезказган, 9 квартал</t>
  </si>
  <si>
    <t xml:space="preserve">КТП-6/0,4кВ"Ботанический сад"      </t>
  </si>
  <si>
    <t>г.Жезказган п.Аварийный</t>
  </si>
  <si>
    <t xml:space="preserve">КТПН-6/0,4кВ Аварийный             </t>
  </si>
  <si>
    <t xml:space="preserve">КТП-6/0,4кВ  База РЭС гЖез-н      </t>
  </si>
  <si>
    <t xml:space="preserve">КТП-6/0,4кВ Верх.обогатит-я       </t>
  </si>
  <si>
    <t>г.Жезказган , 5 район</t>
  </si>
  <si>
    <t xml:space="preserve">МТП-6/0,4кВ Верх.обогатит-я     </t>
  </si>
  <si>
    <t>35/0,4</t>
  </si>
  <si>
    <t xml:space="preserve">КТП-6/0,4кВ " ЭЦ-90"                 </t>
  </si>
  <si>
    <t>г.Жезказган, на территории ТОО Транко</t>
  </si>
  <si>
    <t xml:space="preserve">КТП-6/0,4кВ"Развилка"                 </t>
  </si>
  <si>
    <t xml:space="preserve">п.Кенгир ст.Развилка </t>
  </si>
  <si>
    <t xml:space="preserve">МТП-6/0,4кВ"Развилка"             </t>
  </si>
  <si>
    <t xml:space="preserve">ТП-6/0,4кВ  ПСРЦ(РСУ ОР)           </t>
  </si>
  <si>
    <t>г.Жезказган , промзона</t>
  </si>
  <si>
    <t xml:space="preserve">КТП-6/0,4кВ Новая станция очищенных стоков </t>
  </si>
  <si>
    <t xml:space="preserve">ТП-6/0,4кВ ст.Комбинатская        </t>
  </si>
  <si>
    <t xml:space="preserve">г.Жезказган , п.Комбинатский </t>
  </si>
  <si>
    <t xml:space="preserve">ТП-6/0,4кВ "Профилакторий          </t>
  </si>
  <si>
    <t>г.Жезказган , мкр 5</t>
  </si>
  <si>
    <t xml:space="preserve">МТП-6/0,4кВ "Экипировка"          </t>
  </si>
  <si>
    <t xml:space="preserve">КТПН-6/0,4кВ Фек.насос. №5        </t>
  </si>
  <si>
    <t>г.Жезказган, микр 6</t>
  </si>
  <si>
    <t xml:space="preserve">КТП-6/0,4кВ К/х "Пен и К"            </t>
  </si>
  <si>
    <t>г.Жезказган, район ЦРП-НОВ-1,2</t>
  </si>
  <si>
    <t>ТП-6/0,4кВ Механомонтаж</t>
  </si>
  <si>
    <t>г.Жезказган, район типографии ККМ</t>
  </si>
  <si>
    <t>ТП-6/0,4кВ Сантехмонтаж</t>
  </si>
  <si>
    <t>г.Жезказган, район База №1 РЕСХ</t>
  </si>
  <si>
    <t>ЦРП-3</t>
  </si>
  <si>
    <t>ЦРП-4</t>
  </si>
  <si>
    <t>ЦРП-6</t>
  </si>
  <si>
    <t>ЦРП-7</t>
  </si>
  <si>
    <t>ЦРП-9</t>
  </si>
  <si>
    <t>ЦРП-10</t>
  </si>
  <si>
    <t>ЦРП-12</t>
  </si>
  <si>
    <t>ЦРП-14</t>
  </si>
  <si>
    <t>ЦРП-Спутник</t>
  </si>
  <si>
    <t>ЦРП-Общественные огороды</t>
  </si>
  <si>
    <t>ЦРП-Мясокомбинат</t>
  </si>
  <si>
    <t>г.Жезказган мкр 2</t>
  </si>
  <si>
    <t>г.Жезказган мкр 5</t>
  </si>
  <si>
    <t xml:space="preserve">г.Жезказган  8 квартал </t>
  </si>
  <si>
    <t xml:space="preserve">г.Жезказган 79 квартал </t>
  </si>
  <si>
    <t>400</t>
  </si>
  <si>
    <t xml:space="preserve">г.Жезказган, район поликлиники "Каратал" </t>
  </si>
  <si>
    <t>КТП-1 Рыбачий</t>
  </si>
  <si>
    <t>г.Жезказган п.Рыбачий</t>
  </si>
  <si>
    <t>г.Жезказган мкр 1</t>
  </si>
  <si>
    <t>630</t>
  </si>
  <si>
    <t xml:space="preserve">КТП-1  Горком </t>
  </si>
  <si>
    <t xml:space="preserve">КТП-2  Горком </t>
  </si>
  <si>
    <t>320</t>
  </si>
  <si>
    <t>ТП-11  мкр 2</t>
  </si>
  <si>
    <t>г.Жезказган мкр 3</t>
  </si>
  <si>
    <t>г.Жезказган мкр 4</t>
  </si>
  <si>
    <t>г.Жезказган 5А квартал</t>
  </si>
  <si>
    <t>г.Жезказган 6 квартал</t>
  </si>
  <si>
    <t>г.Жезказган 10 квартал</t>
  </si>
  <si>
    <t>г.Жезказган 15 квартал</t>
  </si>
  <si>
    <t>г.Жезказган 19 квартал</t>
  </si>
  <si>
    <t>г.Жезказган 21 квартал</t>
  </si>
  <si>
    <t>г.Жезказган 26 квартал</t>
  </si>
  <si>
    <t>г.Жезказган 29 квартал</t>
  </si>
  <si>
    <t>г.Жезказган 33 квартал</t>
  </si>
  <si>
    <t>г.Жезказган 60 квартал</t>
  </si>
  <si>
    <t>г.Жезказган 61 квартал</t>
  </si>
  <si>
    <t>г.Жезказган 62 квартал</t>
  </si>
  <si>
    <t>г.Жезказган 63 квартал</t>
  </si>
  <si>
    <t>г.Жезказган 65 квартал</t>
  </si>
  <si>
    <t>г.Жезказган 66 квартал</t>
  </si>
  <si>
    <t>г.Жезказган 67 квартал</t>
  </si>
  <si>
    <t>г.Жезказган 68 квартал</t>
  </si>
  <si>
    <t>560</t>
  </si>
  <si>
    <t>г.Жезказган 69 квартал</t>
  </si>
  <si>
    <t>г.Жезказган 22 квартал</t>
  </si>
  <si>
    <t>г.Жезказган  67  квартал</t>
  </si>
  <si>
    <t>г.Жезказган 71 квартал</t>
  </si>
  <si>
    <t>г.Жезказган 77 квартал</t>
  </si>
  <si>
    <t>г.Жезказган 81 квартал</t>
  </si>
  <si>
    <t xml:space="preserve">г.Жезказган 5 район </t>
  </si>
  <si>
    <t>г.Жезказган мкр 6</t>
  </si>
  <si>
    <t>г.Жезказган 74 квартал</t>
  </si>
  <si>
    <t>ТП -ПТШ -9</t>
  </si>
  <si>
    <t>г.Жезказган 79 квартал</t>
  </si>
  <si>
    <t>г.Жезказган 9 квартал</t>
  </si>
  <si>
    <t>г.Жезказган п.Комбинатский</t>
  </si>
  <si>
    <t>КТП-2 Комбинатский</t>
  </si>
  <si>
    <t>г.Жезказган квартал 90</t>
  </si>
  <si>
    <t>г.Жезказган квартал 91</t>
  </si>
  <si>
    <t>г.Жезказган квартал 92</t>
  </si>
  <si>
    <t>г.Жезказган ,район Вокзала</t>
  </si>
  <si>
    <t>КТП-10 Вокзал</t>
  </si>
  <si>
    <t xml:space="preserve">г.Жезказган ,9 квартал </t>
  </si>
  <si>
    <t>г.Жезказган ,район аэропорта</t>
  </si>
  <si>
    <t xml:space="preserve">г.Жезказган п.Геологический </t>
  </si>
  <si>
    <t>КТП-2 Экспедиция</t>
  </si>
  <si>
    <t>г.Жезказган квартал 94</t>
  </si>
  <si>
    <t>КТП-4 Комбинатский</t>
  </si>
  <si>
    <t>КТП-3 Вокзал</t>
  </si>
  <si>
    <t>г.Жезказган 5 район</t>
  </si>
  <si>
    <t xml:space="preserve">г.Жезказган мкр 1 </t>
  </si>
  <si>
    <t>КТП-3 Экспедиция</t>
  </si>
  <si>
    <t>КТП-4 Экспедиция</t>
  </si>
  <si>
    <t>КТП-Строитель</t>
  </si>
  <si>
    <t xml:space="preserve">г.Жезказган промзона </t>
  </si>
  <si>
    <t xml:space="preserve">г.Жезказган 69 квартал </t>
  </si>
  <si>
    <t xml:space="preserve">г.Жезказган 28 квартал </t>
  </si>
  <si>
    <t xml:space="preserve">г.Жезказган 32 квартал </t>
  </si>
  <si>
    <t xml:space="preserve">г.Жезказган 63 квартал </t>
  </si>
  <si>
    <t xml:space="preserve">г.Жезказган 64 квартал </t>
  </si>
  <si>
    <t xml:space="preserve">г.Жезказган 68 квартал </t>
  </si>
  <si>
    <t>ТП-ВЛКСМ</t>
  </si>
  <si>
    <t xml:space="preserve">г.Жезказган 5квартал </t>
  </si>
  <si>
    <t xml:space="preserve">г.Жезказган 74 квартал </t>
  </si>
  <si>
    <t xml:space="preserve">г.Жезказган 9 квартал </t>
  </si>
  <si>
    <t xml:space="preserve">г.Жезказган п.Рыбачий </t>
  </si>
  <si>
    <t>г.Жезказган 91 квартал</t>
  </si>
  <si>
    <t>г.Жезказган район Вокзала</t>
  </si>
  <si>
    <t>г.Жезказган 28 квартал</t>
  </si>
  <si>
    <t>г.Жезказган 1 квартал</t>
  </si>
  <si>
    <t>г.Жезказган 93 квартал</t>
  </si>
  <si>
    <t>г.Жезказган 5 квартал</t>
  </si>
  <si>
    <t>г.Жезказган 8 квартал</t>
  </si>
  <si>
    <t>г.Жезказган 32 квартал</t>
  </si>
  <si>
    <t>г.Сатпаев</t>
  </si>
  <si>
    <t>ЦРП-1</t>
  </si>
  <si>
    <t>ЦСЭС</t>
  </si>
  <si>
    <t>ЦРП-2</t>
  </si>
  <si>
    <t>ЦРП-5</t>
  </si>
  <si>
    <t>г.Сатпаев мкр 1</t>
  </si>
  <si>
    <t xml:space="preserve"> ТП-ДРМСУ</t>
  </si>
  <si>
    <t xml:space="preserve">г.Сатпаев, промзона </t>
  </si>
  <si>
    <t>г.Сатпаев 9 квартал</t>
  </si>
  <si>
    <t>г.Сатпаев 10 квартал</t>
  </si>
  <si>
    <t>г.Сатпаев 21 квартал</t>
  </si>
  <si>
    <t>г.Сатпаев Западный район</t>
  </si>
  <si>
    <t xml:space="preserve"> ТП-ПЭС№2</t>
  </si>
  <si>
    <t>г.Сатпаев промзона</t>
  </si>
  <si>
    <t>г.Сатпаев мкр 3-4</t>
  </si>
  <si>
    <t>г.Сатпаев мкр 7</t>
  </si>
  <si>
    <t>г.Сатпаев мкр 5</t>
  </si>
  <si>
    <t xml:space="preserve"> ТП-Гл.фекальная</t>
  </si>
  <si>
    <t>г.Сатпаев ,промзона</t>
  </si>
  <si>
    <t>г.Сатпаев мкр 6</t>
  </si>
  <si>
    <t>г.Сатпаев мкр 2</t>
  </si>
  <si>
    <t>г.Сатпаев 5 квартал</t>
  </si>
  <si>
    <t>г.Сатпаев 11 квартал</t>
  </si>
  <si>
    <t>г.Сатпаев 12 квартал</t>
  </si>
  <si>
    <t>г.Сатпаев 12А квартал</t>
  </si>
  <si>
    <t>г.Сатпаев 18 квартал</t>
  </si>
  <si>
    <t>г.Сатпаев 15А квартал</t>
  </si>
  <si>
    <t>г.Сатпаев 15В квартал</t>
  </si>
  <si>
    <t>г.Сатпаев 16 квартал</t>
  </si>
  <si>
    <t>г.Сатпаев 19 квартал</t>
  </si>
  <si>
    <t>г.Сатпаев 21А квартал</t>
  </si>
  <si>
    <t xml:space="preserve"> ТП-ст.Никольская 1</t>
  </si>
  <si>
    <t xml:space="preserve">г.Сатпаев , промзона </t>
  </si>
  <si>
    <t>г.Сатпаев 23 квартал</t>
  </si>
  <si>
    <t>г.Сатпаев 55 квартал</t>
  </si>
  <si>
    <t>г.Сатпаев 56 квартал</t>
  </si>
  <si>
    <t>г.Сатпаев 57 квартал</t>
  </si>
  <si>
    <t>г.Сатпаев 61 квартал</t>
  </si>
  <si>
    <t>г.Сатпаев 66 квартал</t>
  </si>
  <si>
    <t>г.Сатпаев 63 квартал</t>
  </si>
  <si>
    <t>г.Сатпаев 65 квартал</t>
  </si>
  <si>
    <t>г.Сатпаев 74 квартал</t>
  </si>
  <si>
    <t>г.Сатпаев 67 квартал</t>
  </si>
  <si>
    <t xml:space="preserve"> ТП-ст.Ник.2</t>
  </si>
  <si>
    <t>г.Сатпаев 13 квартал</t>
  </si>
  <si>
    <t>г.Сатпаев, промзона</t>
  </si>
  <si>
    <t xml:space="preserve">г.Сатпаев мкр 2 </t>
  </si>
  <si>
    <t>г.Сатпаев 7 квартал</t>
  </si>
  <si>
    <t>г.Сатпаев 14 квартал</t>
  </si>
  <si>
    <t>г.Сатпаев 15 квартал</t>
  </si>
  <si>
    <t>г.Сатпаев 22 квартал</t>
  </si>
  <si>
    <t xml:space="preserve">ГПП-шх.61                    </t>
  </si>
  <si>
    <t>п.Жезказган</t>
  </si>
  <si>
    <t>110/6</t>
  </si>
  <si>
    <t xml:space="preserve">ГПП Анненская          </t>
  </si>
  <si>
    <t xml:space="preserve">ГПП шх.67                           </t>
  </si>
  <si>
    <t>ГПП шх.57</t>
  </si>
  <si>
    <t>ГПП "ЮЗР"</t>
  </si>
  <si>
    <t>ГПП-шх 63</t>
  </si>
  <si>
    <t>ГПП шх.65</t>
  </si>
  <si>
    <t xml:space="preserve">ЦРП-35/6кВ-шх.73/75                   </t>
  </si>
  <si>
    <t xml:space="preserve">ЦРП-35/6кВ-шх.55                         </t>
  </si>
  <si>
    <t xml:space="preserve">ЦРП-35/6кВ-шх.58                           </t>
  </si>
  <si>
    <t xml:space="preserve">ЦРП-35/6кВ-Южная                       </t>
  </si>
  <si>
    <t xml:space="preserve">ЦРП-35/6кВ-шх.31                           </t>
  </si>
  <si>
    <t xml:space="preserve">ЦРП-35/6кВ-ЮЗК                             </t>
  </si>
  <si>
    <t xml:space="preserve">ЦРП-35/6кВ-ВОС                           </t>
  </si>
  <si>
    <t>ЦРП-35/6кВ-шх.45</t>
  </si>
  <si>
    <t>ЦРП-35/6кВ-шх.60</t>
  </si>
  <si>
    <t>ЦПЭС</t>
  </si>
  <si>
    <t>ЦРП -"Северная"</t>
  </si>
  <si>
    <t>ЦРП-35/6кВ-"ТП-5"</t>
  </si>
  <si>
    <t>ЦРП-35/6кВ-"Юго-Западный Портал"</t>
  </si>
  <si>
    <t>ЦРП-35/6кВ-шх 68</t>
  </si>
  <si>
    <t>ЦРП-35/6кВ-шх 66</t>
  </si>
  <si>
    <t>ЦРП-35/6кВ-"УВС-1"</t>
  </si>
  <si>
    <t>ЦРП-35/6кВ-"УВС-3"</t>
  </si>
  <si>
    <t>ЦРП-35/6кВ-"Жанай"</t>
  </si>
  <si>
    <t>ЦРП-35/6кв-"ЖБИ"</t>
  </si>
  <si>
    <t>ЦРП-35/6кВ-"Шайтантас"</t>
  </si>
  <si>
    <t>ЦРП-35/6кВ-"Восточная"</t>
  </si>
  <si>
    <t>ЦРП-35/6кВ-"Досмагамбет"</t>
  </si>
  <si>
    <t>ЦРП-35/6кВ-"Карсакпай"</t>
  </si>
  <si>
    <t>ТП Перевалка</t>
  </si>
  <si>
    <t>п.Весовая</t>
  </si>
  <si>
    <t>ТП Мебельный 1,2</t>
  </si>
  <si>
    <t>п.Крестовский</t>
  </si>
  <si>
    <t xml:space="preserve">ТП-Воздуходувка  №1                          </t>
  </si>
  <si>
    <t xml:space="preserve">ТП-Воздуходувка  № 2                          </t>
  </si>
  <si>
    <t xml:space="preserve">ТП-Насосная  №1                                           </t>
  </si>
  <si>
    <t xml:space="preserve">ТП-Насосная  №2                                         </t>
  </si>
  <si>
    <t xml:space="preserve">ТП-27                                                       </t>
  </si>
  <si>
    <t>ТП-Баня</t>
  </si>
  <si>
    <t xml:space="preserve">ТП-УКС </t>
  </si>
  <si>
    <t>ТП-ВГСО</t>
  </si>
  <si>
    <t>ТП-Садовая</t>
  </si>
  <si>
    <t>ТП-28а</t>
  </si>
  <si>
    <t>ТП ЖДЦ-1</t>
  </si>
  <si>
    <t>ТП-ЖДЦ-2</t>
  </si>
  <si>
    <t>ТП-ЖДЦ-3</t>
  </si>
  <si>
    <t>ТП-ЖДЦ-4</t>
  </si>
  <si>
    <t>ТП-Медьбаза</t>
  </si>
  <si>
    <t>КТПН-2 Крестовский</t>
  </si>
  <si>
    <t>ТП-2 Крестовский</t>
  </si>
  <si>
    <t>ТП-ДОЗ</t>
  </si>
  <si>
    <t>КТПН-Переезд</t>
  </si>
  <si>
    <t xml:space="preserve">п.Жезказган, район шх 55 </t>
  </si>
  <si>
    <t>100</t>
  </si>
  <si>
    <t>КТП-Зарядная №3</t>
  </si>
  <si>
    <t>п.Жезказган, на территории склада  ВВ</t>
  </si>
  <si>
    <t>МТП-35/0,4 "Жартас"</t>
  </si>
  <si>
    <t>п.Жезказган, район карьера Итауыз</t>
  </si>
  <si>
    <t>ТП-45 бис</t>
  </si>
  <si>
    <t>КТПН пос.Северный</t>
  </si>
  <si>
    <t>п.Северный</t>
  </si>
  <si>
    <t>МТП-35/0,4 "Карабулак"</t>
  </si>
  <si>
    <t>п.Жезды</t>
  </si>
  <si>
    <t xml:space="preserve">ТП-УВС -2 </t>
  </si>
  <si>
    <t xml:space="preserve">Начальник      ПО  ПЭС  </t>
  </si>
  <si>
    <t>Директор ПЭС ТОО "Казахмыс Дистрибьюшн"</t>
  </si>
  <si>
    <t>Наименование ПС</t>
  </si>
  <si>
    <t>№ ввода</t>
  </si>
  <si>
    <t xml:space="preserve"> Загрузка, МВт</t>
  </si>
  <si>
    <t xml:space="preserve">ТП-6/0,4кВ Теплая вода№1    </t>
  </si>
  <si>
    <t xml:space="preserve">ТП-6/0,4кВ Теплая вода№2          </t>
  </si>
  <si>
    <t>35/7</t>
  </si>
  <si>
    <t>ТП-ОТС</t>
  </si>
  <si>
    <t>Кравчук А.Н.</t>
  </si>
  <si>
    <t>КТПН-Крестовский 1</t>
  </si>
  <si>
    <t xml:space="preserve"> ТП-ПЭС №1</t>
  </si>
  <si>
    <t>Тр №1 с 11Ц</t>
  </si>
  <si>
    <t>Тр №2 с 13Ц</t>
  </si>
  <si>
    <t>КТПН-10/0,4 Уйтас-Айдосский водовод</t>
  </si>
  <si>
    <t>демонтирован</t>
  </si>
  <si>
    <t>Козыбаева Г.С.</t>
  </si>
  <si>
    <t>исп.Абенова 2-55-38</t>
  </si>
  <si>
    <t>% загрузки</t>
  </si>
  <si>
    <t>ЦРП-35/6кВ"Восточная Сары-Оба Портал"</t>
  </si>
  <si>
    <t>нет сч</t>
  </si>
  <si>
    <t>6/0,5</t>
  </si>
  <si>
    <t>ТП-2 мкр- 1</t>
  </si>
  <si>
    <t>ТП-3 мкр- 1</t>
  </si>
  <si>
    <t>ТП-4 мкр- 1</t>
  </si>
  <si>
    <t>ТП-5 мкр- 1</t>
  </si>
  <si>
    <t>ТП-6 мкр- 1</t>
  </si>
  <si>
    <t>ТП-7 мкр- 1</t>
  </si>
  <si>
    <t>ТП-1 мкр- 2</t>
  </si>
  <si>
    <t>ТП-2 мкр 2</t>
  </si>
  <si>
    <t>КТП-2а м-н2</t>
  </si>
  <si>
    <t>ТП-3 мкр 2</t>
  </si>
  <si>
    <t>ТП-4 мкр 2</t>
  </si>
  <si>
    <t>ТП-5 мкр 2</t>
  </si>
  <si>
    <t>ТП-6 мкр- 2</t>
  </si>
  <si>
    <t>ТП ТЕХКОЛЛЕДЖ (УМЦ)</t>
  </si>
  <si>
    <t>ТП-ЗГШО Модуль</t>
  </si>
  <si>
    <t>ТП-2 мкр- 5</t>
  </si>
  <si>
    <t>ТП-1 мкр- 5</t>
  </si>
  <si>
    <t>ТП-3 мкр- 5</t>
  </si>
  <si>
    <t>КТП-3А мкр- 5</t>
  </si>
  <si>
    <t>ТП-4 мкр- 5</t>
  </si>
  <si>
    <t>ТП-5 мкр- 5</t>
  </si>
  <si>
    <t>ТП-1 квартал 5</t>
  </si>
  <si>
    <t>ТП-1А квартал 5</t>
  </si>
  <si>
    <t xml:space="preserve">ТП - 11 квартал </t>
  </si>
  <si>
    <t xml:space="preserve">ТП - 12 квартал </t>
  </si>
  <si>
    <t xml:space="preserve">ТП - 12А квартал </t>
  </si>
  <si>
    <t>ТП - 13 квартал ( СШ 14)</t>
  </si>
  <si>
    <t xml:space="preserve">ТП - 15А квартал </t>
  </si>
  <si>
    <t xml:space="preserve">ТП - 15В квартал </t>
  </si>
  <si>
    <t xml:space="preserve">ТП - 16 квартал </t>
  </si>
  <si>
    <t xml:space="preserve">ТП - 18 квартал </t>
  </si>
  <si>
    <t xml:space="preserve">ТП - 19 квартал </t>
  </si>
  <si>
    <t xml:space="preserve">ТП - 21А квартал </t>
  </si>
  <si>
    <t xml:space="preserve">ТП - 23 квартал </t>
  </si>
  <si>
    <t>ТП -Тех училище ПШ-108</t>
  </si>
  <si>
    <t xml:space="preserve">ТП -55 квартал </t>
  </si>
  <si>
    <t xml:space="preserve">ТП -56 квартал </t>
  </si>
  <si>
    <t xml:space="preserve"> ТП -57/58квартал </t>
  </si>
  <si>
    <t xml:space="preserve">КТП -57/58квартал </t>
  </si>
  <si>
    <t xml:space="preserve">ТП -61 квартал </t>
  </si>
  <si>
    <t xml:space="preserve">КТП -61 квартал </t>
  </si>
  <si>
    <t xml:space="preserve">КТП -2  66 квартал </t>
  </si>
  <si>
    <t xml:space="preserve">КТП -3  66 квартал </t>
  </si>
  <si>
    <t xml:space="preserve">КТП -4  66 квартал </t>
  </si>
  <si>
    <t xml:space="preserve">КТП -5  66 квартал </t>
  </si>
  <si>
    <t xml:space="preserve">КТП -6  66 квартал </t>
  </si>
  <si>
    <t xml:space="preserve">ТП -63 квартал </t>
  </si>
  <si>
    <t xml:space="preserve">ТП -65 квартал </t>
  </si>
  <si>
    <t xml:space="preserve">ТП -74 квартал </t>
  </si>
  <si>
    <t xml:space="preserve">КТП -67 квартал </t>
  </si>
  <si>
    <t xml:space="preserve">ТП -67 квартал </t>
  </si>
  <si>
    <t>КТПН -Западный район</t>
  </si>
  <si>
    <t>ТП -3  Западный район</t>
  </si>
  <si>
    <t>ТП -1  Западный район</t>
  </si>
  <si>
    <t>ТП - 13 квартал КМС</t>
  </si>
  <si>
    <t>ТП-8 мкр- 2</t>
  </si>
  <si>
    <t>ТП-7 мкр- 2</t>
  </si>
  <si>
    <t>ТП-9 мкр- 2</t>
  </si>
  <si>
    <t>ТП-1 мкр-3/4</t>
  </si>
  <si>
    <t>ТП-2, мкр- 3/4</t>
  </si>
  <si>
    <t>ТП-3 , мкр- 3/4</t>
  </si>
  <si>
    <t>ТП-5  мкр-3/4</t>
  </si>
  <si>
    <t>ТП-6 мкр-3/4</t>
  </si>
  <si>
    <t>ТП-7 мкр- 3/4</t>
  </si>
  <si>
    <t>ТП-8 мкр-3/4</t>
  </si>
  <si>
    <t>ТП-9 мкр- 3/4</t>
  </si>
  <si>
    <t>ТП-11,микр-он 3/4</t>
  </si>
  <si>
    <t>ТП-6 мкр- 5</t>
  </si>
  <si>
    <t>ТП-7 мкр- 5</t>
  </si>
  <si>
    <t>ТП-4 мкр- 7</t>
  </si>
  <si>
    <t>ТП-5 мкр- 7</t>
  </si>
  <si>
    <t>ТП-6 мкр- 7</t>
  </si>
  <si>
    <t>ТП-7 мкр- 7</t>
  </si>
  <si>
    <t>ТП-8 мкр- 7</t>
  </si>
  <si>
    <t>ТП-10 мкр- 7</t>
  </si>
  <si>
    <t>ТП-11 мкр- 7</t>
  </si>
  <si>
    <t>ТП-13 мкр- 7</t>
  </si>
  <si>
    <t>ТП-12 мкр- 7</t>
  </si>
  <si>
    <t>ТП-2 квартал 5</t>
  </si>
  <si>
    <t>ТП-3 квартал 5</t>
  </si>
  <si>
    <t xml:space="preserve">ТП - 7 квартал </t>
  </si>
  <si>
    <t xml:space="preserve">ТП - 8 квартал </t>
  </si>
  <si>
    <t>ТП - 14 квартал ( СШ 27)</t>
  </si>
  <si>
    <t>ТП-ГОРБОЛЬНИЦА (КГКП Центральная больница №1 г.Сатпаев)  ВВОД 1</t>
  </si>
  <si>
    <t>ТП-ГОРБОЛЬНИЦА (КГКП Центральная больница №1 г.Сатпаев)  ВВОД 2</t>
  </si>
  <si>
    <t>ТП -22 квартал (Баня)</t>
  </si>
  <si>
    <t>ТП-1 мкр-1</t>
  </si>
  <si>
    <t xml:space="preserve">ТП - 9 квартал </t>
  </si>
  <si>
    <t xml:space="preserve">ТП - 10 квартал </t>
  </si>
  <si>
    <t xml:space="preserve">ТП - 21 квартал </t>
  </si>
  <si>
    <t>ТП -2  Западный район</t>
  </si>
  <si>
    <t xml:space="preserve">  ТП-4 мкр-3/4</t>
  </si>
  <si>
    <t>ТП-10 мкр- 3/4</t>
  </si>
  <si>
    <t>ТП-12 мкр- 3/4</t>
  </si>
  <si>
    <t xml:space="preserve"> ТП-1 мкр- 7</t>
  </si>
  <si>
    <t>ТП- 2 мкр- 7</t>
  </si>
  <si>
    <t>ТП-3 мкр- 7</t>
  </si>
  <si>
    <t>ТП-2 СОК</t>
  </si>
  <si>
    <t>КТП-1  СОК</t>
  </si>
  <si>
    <t xml:space="preserve">ТП-Байконур </t>
  </si>
  <si>
    <t>ТП-4 мкр-2</t>
  </si>
  <si>
    <t>ТП-6 мкр-2</t>
  </si>
  <si>
    <t>ТП-8 мкр-2</t>
  </si>
  <si>
    <t>ТП-10 мкр-2</t>
  </si>
  <si>
    <t>ТП-6 мкр-5</t>
  </si>
  <si>
    <t>ТП квл-8</t>
  </si>
  <si>
    <t>КТП Амбулаторный</t>
  </si>
  <si>
    <t>КТП-2 Рыбачий</t>
  </si>
  <si>
    <t>ТП-1А мкр-1</t>
  </si>
  <si>
    <t>ТП-3 мкр-1</t>
  </si>
  <si>
    <t>ТП-4 мкр-1</t>
  </si>
  <si>
    <t>ТП-6 мкр-1</t>
  </si>
  <si>
    <t>ТП-7 мкр-1</t>
  </si>
  <si>
    <t>ТП-1 мкр-2</t>
  </si>
  <si>
    <t>ТП-2 мкр-2</t>
  </si>
  <si>
    <t>ТП-3 мкр-2</t>
  </si>
  <si>
    <t>ТП-7 мкр-2</t>
  </si>
  <si>
    <t>ТП-9А мкр-2.</t>
  </si>
  <si>
    <t>ТП-9 мкр-2.</t>
  </si>
  <si>
    <t>ТП-1 мкр-3.</t>
  </si>
  <si>
    <t>ТП-1А мкр-3</t>
  </si>
  <si>
    <t>ТП-2 мкр-3</t>
  </si>
  <si>
    <t>ТП-4 мкр-3</t>
  </si>
  <si>
    <t>ТП-5 мкр-3</t>
  </si>
  <si>
    <t>ТП-1 мкр-4</t>
  </si>
  <si>
    <t>ТП-2 мкр-4</t>
  </si>
  <si>
    <t>ТП-3 мкр-4</t>
  </si>
  <si>
    <t>ТП-4 мкр-4</t>
  </si>
  <si>
    <t>ТП-6 мкр-4</t>
  </si>
  <si>
    <t>ТП-7 мкр-4</t>
  </si>
  <si>
    <t>ТП-1 мкр-5</t>
  </si>
  <si>
    <t>ТП-2 мкр-5</t>
  </si>
  <si>
    <t>ТП-2А мкр-5</t>
  </si>
  <si>
    <t>ТП-3 мкр-5</t>
  </si>
  <si>
    <t>ТП-3А мкр-5</t>
  </si>
  <si>
    <t>ТП-4 мкр-5</t>
  </si>
  <si>
    <t>ТП квл-10</t>
  </si>
  <si>
    <t>ТП квл-15</t>
  </si>
  <si>
    <t>ТП квл-19</t>
  </si>
  <si>
    <t>ТП квл-21</t>
  </si>
  <si>
    <t>ТП квл-26</t>
  </si>
  <si>
    <t>ТП квл-29</t>
  </si>
  <si>
    <t>ТП квл-33</t>
  </si>
  <si>
    <t>ТП квл-60</t>
  </si>
  <si>
    <t>ТП квл-61</t>
  </si>
  <si>
    <t>ТП квл-62</t>
  </si>
  <si>
    <t>ТП-1 квл-63</t>
  </si>
  <si>
    <t>ТП Рынок</t>
  </si>
  <si>
    <t>ТП-1 квл-65</t>
  </si>
  <si>
    <t>ТП-2 квл-65</t>
  </si>
  <si>
    <t>ТП квл-66</t>
  </si>
  <si>
    <t>ТП квл-67</t>
  </si>
  <si>
    <t>ТП-1 квл-68</t>
  </si>
  <si>
    <t>ТП-2 квл-68</t>
  </si>
  <si>
    <t>КТП квл-69</t>
  </si>
  <si>
    <t>ТП-1 квл-69</t>
  </si>
  <si>
    <t>ТП ИВЦ</t>
  </si>
  <si>
    <t xml:space="preserve">КТП Больничный </t>
  </si>
  <si>
    <t>ТП Техникум</t>
  </si>
  <si>
    <t>ТП   Уч. Корпус</t>
  </si>
  <si>
    <t>ТП квл-71</t>
  </si>
  <si>
    <t>ТП квл-77</t>
  </si>
  <si>
    <t>ТП ДКМ</t>
  </si>
  <si>
    <t>ТП Хлебзавод</t>
  </si>
  <si>
    <t>КТП ЛМЗ</t>
  </si>
  <si>
    <t>ТП-1 мкр-6</t>
  </si>
  <si>
    <t>КТП Военкомат</t>
  </si>
  <si>
    <t>ТП Школьный</t>
  </si>
  <si>
    <t>ТП-1 Старый мкр</t>
  </si>
  <si>
    <t>ТП-1 Комбинатский</t>
  </si>
  <si>
    <t>ТП-3 Комбинатский</t>
  </si>
  <si>
    <t>КТП-3 Рыбачий</t>
  </si>
  <si>
    <t>КТП-4 Рыбачий</t>
  </si>
  <si>
    <t>ТП ТЭЦ</t>
  </si>
  <si>
    <t>ТП квл-90</t>
  </si>
  <si>
    <t>КТП-1 квл-91</t>
  </si>
  <si>
    <t>КТП-2 квл-91</t>
  </si>
  <si>
    <t>ТП квл-92</t>
  </si>
  <si>
    <t>ТП Автовокзал</t>
  </si>
  <si>
    <t>ТП Привокзальный</t>
  </si>
  <si>
    <t>ТП-5 Вокзал</t>
  </si>
  <si>
    <t>КТП-4 Вокзал</t>
  </si>
  <si>
    <t>ТП Старый аэропорт</t>
  </si>
  <si>
    <t xml:space="preserve">КТП-1 УО Аэропорт </t>
  </si>
  <si>
    <t>КТП-1экспедиций</t>
  </si>
  <si>
    <t xml:space="preserve">КТП Дренаж </t>
  </si>
  <si>
    <t>КТП РМЗ</t>
  </si>
  <si>
    <t>ТП База УКС</t>
  </si>
  <si>
    <t>КТП район-5</t>
  </si>
  <si>
    <t>ТП-5 мкр-1</t>
  </si>
  <si>
    <t>КТП Госстандарт</t>
  </si>
  <si>
    <t>ТП Картофелехранилище</t>
  </si>
  <si>
    <t>ТП-14 мкр-2</t>
  </si>
  <si>
    <t>ТП-3 мкр-3</t>
  </si>
  <si>
    <t>ТП-6 мкр-3</t>
  </si>
  <si>
    <t>ТП-7 мкр-3</t>
  </si>
  <si>
    <t>ТП-7А мкр-4</t>
  </si>
  <si>
    <t>ТП Дом быта</t>
  </si>
  <si>
    <t>ТП-5 мкр-5</t>
  </si>
  <si>
    <t>ТП-7 мкр-5</t>
  </si>
  <si>
    <t>ТП-8 мкр-6</t>
  </si>
  <si>
    <t>ТП-13 мкр-6</t>
  </si>
  <si>
    <t>ТП-10 мкр-6</t>
  </si>
  <si>
    <t xml:space="preserve">ТП  КНБ    </t>
  </si>
  <si>
    <t>ТП Выплатной центр</t>
  </si>
  <si>
    <t>ТП  Дом советов</t>
  </si>
  <si>
    <t xml:space="preserve"> ТП Институт</t>
  </si>
  <si>
    <t>ТП-2 квл-69</t>
  </si>
  <si>
    <t>ТП-1 квл-32</t>
  </si>
  <si>
    <t>ТП-2 квл-32</t>
  </si>
  <si>
    <t>ТП-2 квл-63</t>
  </si>
  <si>
    <t>ТП-2 квл-64</t>
  </si>
  <si>
    <t>ТП-3 квл-68</t>
  </si>
  <si>
    <t>ТП Роддом</t>
  </si>
  <si>
    <t xml:space="preserve"> ТП Педмед</t>
  </si>
  <si>
    <t>ТП Южный парк</t>
  </si>
  <si>
    <t>ТП Школа квл-74</t>
  </si>
  <si>
    <t>ТП-1 квл-74</t>
  </si>
  <si>
    <t xml:space="preserve"> ТП-5 квл-74</t>
  </si>
  <si>
    <t>ТП-8 квл-74</t>
  </si>
  <si>
    <t>ТП Школа-9</t>
  </si>
  <si>
    <t>ТП-9 Вокзал</t>
  </si>
  <si>
    <t>ТП-13 мкр-2</t>
  </si>
  <si>
    <t>ТП-6 квл-74</t>
  </si>
  <si>
    <t>ТП-7 квл-74</t>
  </si>
  <si>
    <t>ТП-3 квл-9</t>
  </si>
  <si>
    <t>ТП-1 квл-9</t>
  </si>
  <si>
    <t>ТП-2 квл-9</t>
  </si>
  <si>
    <t>ТП-2 квл-28</t>
  </si>
  <si>
    <t>ТП Муз.школа</t>
  </si>
  <si>
    <t>ТП Бассейн</t>
  </si>
  <si>
    <t>ТП РУС</t>
  </si>
  <si>
    <t>ТП ЖРЭК</t>
  </si>
  <si>
    <t>ТП-5 мкр-6</t>
  </si>
  <si>
    <t>ТП-3 мкр-6</t>
  </si>
  <si>
    <t>ТП-9 мкр-6</t>
  </si>
  <si>
    <t>ТП-12 мкр-6</t>
  </si>
  <si>
    <t>ТП АБК</t>
  </si>
  <si>
    <t>ТП Телецентр</t>
  </si>
  <si>
    <t>ТП Байконур</t>
  </si>
  <si>
    <t>ТП-5 мкр-2</t>
  </si>
  <si>
    <t>ТП-5 мкр-4</t>
  </si>
  <si>
    <t>ТП квл-5А</t>
  </si>
  <si>
    <t>ТП квл-6</t>
  </si>
  <si>
    <t>ТП квл-81</t>
  </si>
  <si>
    <t>КТП квл-81</t>
  </si>
  <si>
    <t>КТП Автошкола</t>
  </si>
  <si>
    <t>ТП  Гаражи</t>
  </si>
  <si>
    <t>ТП Рыбачий</t>
  </si>
  <si>
    <t>ТП квл-79</t>
  </si>
  <si>
    <t>ТП Застройка</t>
  </si>
  <si>
    <t>ТП ПТШ-6</t>
  </si>
  <si>
    <t>КТП квл-94</t>
  </si>
  <si>
    <t>ТП-1 квл-28</t>
  </si>
  <si>
    <t>ТП-3 квл-28</t>
  </si>
  <si>
    <t>ТП-4 квл-9</t>
  </si>
  <si>
    <t>ТП Школа квл-91</t>
  </si>
  <si>
    <t>ТП квл-1</t>
  </si>
  <si>
    <t>ТП квл-93</t>
  </si>
  <si>
    <t>РП квл-91</t>
  </si>
  <si>
    <t>ТП Школа-26</t>
  </si>
  <si>
    <t>ТП-4 мкр-6</t>
  </si>
  <si>
    <t>ТП-2 мкр-6</t>
  </si>
  <si>
    <t>ТП-11 мкр-6</t>
  </si>
  <si>
    <t>ТП-6 мкр-6</t>
  </si>
  <si>
    <t>ТП-7 мкр-6</t>
  </si>
  <si>
    <t xml:space="preserve">ТП Медсанчасть </t>
  </si>
  <si>
    <t>г.Жезказган , р.Холмецкого и Жастар</t>
  </si>
  <si>
    <t>г.Жезказган р.Акимата</t>
  </si>
  <si>
    <t>г.Жезказган р.Байконурова университета</t>
  </si>
  <si>
    <t>г.Жезказган(за КД тюрьмой в районе  очистных сооружении АО ПТВС)</t>
  </si>
  <si>
    <t xml:space="preserve">г.Жезказган (ул.Улытауская между трикотажкой) </t>
  </si>
  <si>
    <t>г.Жезказган (ЖБИ за медзаводом)</t>
  </si>
  <si>
    <t>г.Жезказган (у.Маметова автошкола)</t>
  </si>
  <si>
    <t>г.Жезказган (на углу ул.Алашахана и ул.Байконурова)</t>
  </si>
  <si>
    <t>г.Жезказган. (огороды дача ЛМЗ бывшая)</t>
  </si>
  <si>
    <t>г.Жезказган (дача)</t>
  </si>
  <si>
    <t>г.Жезказган (ул.Темирязева,3)</t>
  </si>
  <si>
    <t xml:space="preserve">г.Жезказган (по ул.Холмецкой насосной АО ПТВС) </t>
  </si>
  <si>
    <t>г.Жезказган (между Молзаводом и Мясокомбинат)</t>
  </si>
  <si>
    <t>г.Жезказган (угол ул.Мира-ул.Деева)</t>
  </si>
  <si>
    <t>ЦРП-11</t>
  </si>
  <si>
    <t>г.Жезказган ПТВС</t>
  </si>
  <si>
    <t xml:space="preserve">ЦРП-Вентсвол </t>
  </si>
  <si>
    <t xml:space="preserve">ЦРП- 3-го подъема </t>
  </si>
  <si>
    <t>Подстанция на скважинах -35/0,4кВ №34А</t>
  </si>
  <si>
    <t xml:space="preserve"> Тр №1</t>
  </si>
  <si>
    <t xml:space="preserve"> Тр №3</t>
  </si>
  <si>
    <t>ТП-5 квл-9</t>
  </si>
  <si>
    <t>Подстанция на скважинах -35/0,4кВяч№23</t>
  </si>
  <si>
    <t>Подстанция на скважинах -35/0,4кВ №34</t>
  </si>
  <si>
    <t>ТП-3 квл-91</t>
  </si>
  <si>
    <t xml:space="preserve">                         Реестр  данных  по  загрузке  подстанции  ПЭС  ТОО  "Казахмыс  Дистрибьюшн" за сентябрь   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</si>
</sst>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#,##0.0"/>
    <numFmt numFmtId="168" formatCode="[$-419]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4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7">
    <xf numFmtId="0" fontId="0" fillId="0" borderId="0"/>
    <xf numFmtId="164" fontId="10" fillId="0" borderId="0" applyFont="0" applyFill="0" applyBorder="0" applyAlignment="0" applyProtection="0"/>
    <xf numFmtId="0" fontId="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7" fillId="0" borderId="0">
      <alignment horizontal="left" vertical="top"/>
    </xf>
    <xf numFmtId="0" fontId="18" fillId="0" borderId="0"/>
    <xf numFmtId="0" fontId="3" fillId="0" borderId="0"/>
    <xf numFmtId="0" fontId="10" fillId="0" borderId="0">
      <alignment vertical="center"/>
    </xf>
    <xf numFmtId="0" fontId="10" fillId="0" borderId="0"/>
    <xf numFmtId="0" fontId="19" fillId="0" borderId="0"/>
    <xf numFmtId="0" fontId="16" fillId="0" borderId="0"/>
    <xf numFmtId="0" fontId="16" fillId="0" borderId="0"/>
    <xf numFmtId="0" fontId="10" fillId="0" borderId="0">
      <alignment vertical="center"/>
    </xf>
    <xf numFmtId="0" fontId="20" fillId="0" borderId="0"/>
    <xf numFmtId="0" fontId="2" fillId="0" borderId="0"/>
    <xf numFmtId="0" fontId="2" fillId="0" borderId="0"/>
    <xf numFmtId="0" fontId="16" fillId="0" borderId="0"/>
    <xf numFmtId="0" fontId="10" fillId="0" borderId="0"/>
    <xf numFmtId="0" fontId="2" fillId="0" borderId="0"/>
    <xf numFmtId="0" fontId="3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0" fillId="0" borderId="9" applyNumberFormat="0" applyFont="0" applyFill="0" applyAlignment="0" applyProtection="0">
      <alignment vertical="center"/>
    </xf>
    <xf numFmtId="0" fontId="1" fillId="0" borderId="0"/>
  </cellStyleXfs>
  <cellXfs count="129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4" fillId="2" borderId="5" xfId="0" applyFont="1" applyFill="1" applyBorder="1" applyAlignment="1">
      <alignment horizontal="left"/>
    </xf>
    <xf numFmtId="4" fontId="5" fillId="0" borderId="0" xfId="0" applyNumberFormat="1" applyFont="1" applyAlignment="1">
      <alignment vertical="center"/>
    </xf>
    <xf numFmtId="0" fontId="4" fillId="2" borderId="0" xfId="0" applyFont="1" applyFill="1"/>
    <xf numFmtId="0" fontId="14" fillId="2" borderId="0" xfId="0" applyFont="1" applyFill="1"/>
    <xf numFmtId="3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4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0" fillId="2" borderId="0" xfId="0" applyFill="1"/>
    <xf numFmtId="0" fontId="24" fillId="2" borderId="0" xfId="0" applyFont="1" applyFill="1" applyAlignment="1">
      <alignment horizontal="left"/>
    </xf>
    <xf numFmtId="3" fontId="5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left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7" fontId="4" fillId="0" borderId="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26" fillId="2" borderId="10" xfId="3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168" fontId="28" fillId="2" borderId="2" xfId="3" applyNumberFormat="1" applyFont="1" applyFill="1" applyBorder="1" applyAlignment="1">
      <alignment horizontal="center" vertical="center"/>
    </xf>
    <xf numFmtId="168" fontId="29" fillId="2" borderId="2" xfId="3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11" fillId="2" borderId="2" xfId="2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2" borderId="8" xfId="1" applyNumberFormat="1" applyFont="1" applyFill="1" applyBorder="1" applyAlignment="1">
      <alignment horizontal="center"/>
    </xf>
    <xf numFmtId="168" fontId="30" fillId="2" borderId="2" xfId="3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3" fillId="2" borderId="1" xfId="3" applyFont="1" applyFill="1" applyBorder="1" applyAlignment="1">
      <alignment horizontal="left" vertical="center"/>
    </xf>
    <xf numFmtId="0" fontId="13" fillId="2" borderId="3" xfId="3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37">
    <cellStyle name="Excel Built-in Normal" xfId="4" xr:uid="{00000000-0005-0000-0000-000000000000}"/>
    <cellStyle name="Excel Built-in Normal 2" xfId="5" xr:uid="{00000000-0005-0000-0000-000001000000}"/>
    <cellStyle name="Excel Built-in Normal_Показ сч Общедомовые Жезказган  за 01-17" xfId="6" xr:uid="{00000000-0005-0000-0000-000002000000}"/>
    <cellStyle name="S2" xfId="7" xr:uid="{00000000-0005-0000-0000-000003000000}"/>
    <cellStyle name="Заголовок" xfId="8" xr:uid="{00000000-0005-0000-0000-000004000000}"/>
    <cellStyle name="Обычный" xfId="0" builtinId="0"/>
    <cellStyle name="Обычный 2" xfId="3" xr:uid="{00000000-0005-0000-0000-000006000000}"/>
    <cellStyle name="Обычный 2 2" xfId="9" xr:uid="{00000000-0005-0000-0000-000007000000}"/>
    <cellStyle name="Обычный 2 2 2" xfId="10" xr:uid="{00000000-0005-0000-0000-000008000000}"/>
    <cellStyle name="Обычный 2 2 2 2" xfId="11" xr:uid="{00000000-0005-0000-0000-000009000000}"/>
    <cellStyle name="Обычный 2 2 3" xfId="12" xr:uid="{00000000-0005-0000-0000-00000A000000}"/>
    <cellStyle name="Обычный 2 3" xfId="13" xr:uid="{00000000-0005-0000-0000-00000B000000}"/>
    <cellStyle name="Обычный 2 3 2" xfId="14" xr:uid="{00000000-0005-0000-0000-00000C000000}"/>
    <cellStyle name="Обычный 2 4" xfId="15" xr:uid="{00000000-0005-0000-0000-00000D000000}"/>
    <cellStyle name="Обычный 2 4 2" xfId="16" xr:uid="{00000000-0005-0000-0000-00000E000000}"/>
    <cellStyle name="Обычный 2 5" xfId="17" xr:uid="{00000000-0005-0000-0000-00000F000000}"/>
    <cellStyle name="Обычный 2 5 2" xfId="18" xr:uid="{00000000-0005-0000-0000-000010000000}"/>
    <cellStyle name="Обычный 2 5 4" xfId="36" xr:uid="{6650BB05-7367-4A62-9213-66E06384DE6C}"/>
    <cellStyle name="Обычный 2 6" xfId="2" xr:uid="{00000000-0005-0000-0000-000011000000}"/>
    <cellStyle name="Обычный 2_Копия сч Общедомовые г Сатпаев  за 12-16г для МП Иванова" xfId="19" xr:uid="{00000000-0005-0000-0000-000012000000}"/>
    <cellStyle name="Обычный 3" xfId="20" xr:uid="{00000000-0005-0000-0000-000013000000}"/>
    <cellStyle name="Обычный 3 2" xfId="21" xr:uid="{00000000-0005-0000-0000-000014000000}"/>
    <cellStyle name="Обычный 3 2 2" xfId="22" xr:uid="{00000000-0005-0000-0000-000015000000}"/>
    <cellStyle name="Обычный 3 2 2 2" xfId="23" xr:uid="{00000000-0005-0000-0000-000016000000}"/>
    <cellStyle name="Обычный 3 2 3" xfId="24" xr:uid="{00000000-0005-0000-0000-000017000000}"/>
    <cellStyle name="Обычный 3 2 4" xfId="25" xr:uid="{00000000-0005-0000-0000-000018000000}"/>
    <cellStyle name="Обычный 3_Реестр сч на вводе  ТП Жезказган  1-2017" xfId="26" xr:uid="{00000000-0005-0000-0000-000019000000}"/>
    <cellStyle name="Обычный 4" xfId="27" xr:uid="{00000000-0005-0000-0000-00001A000000}"/>
    <cellStyle name="Обычный 5" xfId="28" xr:uid="{00000000-0005-0000-0000-00001B000000}"/>
    <cellStyle name="Обычный 6" xfId="29" xr:uid="{00000000-0005-0000-0000-00001C000000}"/>
    <cellStyle name="Обычный 7" xfId="30" xr:uid="{00000000-0005-0000-0000-00001D000000}"/>
    <cellStyle name="Обычный 8" xfId="31" xr:uid="{00000000-0005-0000-0000-00001E000000}"/>
    <cellStyle name="Процентный 2" xfId="32" xr:uid="{00000000-0005-0000-0000-00001F000000}"/>
    <cellStyle name="Финансовый [0] 2" xfId="1" xr:uid="{00000000-0005-0000-0000-000020000000}"/>
    <cellStyle name="Финансовый 2" xfId="33" xr:uid="{00000000-0005-0000-0000-000021000000}"/>
    <cellStyle name="Финансовый 2 2" xfId="34" xr:uid="{00000000-0005-0000-0000-000022000000}"/>
    <cellStyle name="Ячейка_таблицы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Q255"/>
  <sheetViews>
    <sheetView zoomScale="99" zoomScaleNormal="99" zoomScaleSheetLayoutView="110" workbookViewId="0">
      <pane ySplit="8" topLeftCell="A9" activePane="bottomLeft" state="frozen"/>
      <selection pane="bottomLeft" activeCell="H243" sqref="H243"/>
    </sheetView>
  </sheetViews>
  <sheetFormatPr defaultRowHeight="15" x14ac:dyDescent="0.25"/>
  <cols>
    <col min="1" max="1" width="7" style="1" customWidth="1"/>
    <col min="2" max="2" width="36.7109375" style="2" customWidth="1"/>
    <col min="3" max="3" width="13.42578125" style="1" customWidth="1"/>
    <col min="4" max="4" width="24.28515625" style="3" customWidth="1"/>
    <col min="5" max="5" width="12.85546875" style="44" customWidth="1"/>
    <col min="6" max="6" width="11.7109375" style="44" customWidth="1"/>
    <col min="7" max="7" width="12.140625" style="4" customWidth="1"/>
    <col min="8" max="8" width="15.28515625" style="41" customWidth="1"/>
    <col min="9" max="9" width="13.140625" style="4" customWidth="1"/>
    <col min="10" max="11" width="17.85546875" style="4" hidden="1" customWidth="1"/>
    <col min="12" max="12" width="13.28515625" style="41" hidden="1" customWidth="1"/>
    <col min="13" max="13" width="20.140625" style="4" customWidth="1"/>
    <col min="14" max="17" width="9.140625" style="4"/>
  </cols>
  <sheetData>
    <row r="1" spans="1:17" ht="18.75" customHeight="1" x14ac:dyDescent="0.25"/>
    <row r="3" spans="1:17" s="10" customFormat="1" ht="15.75" x14ac:dyDescent="0.25">
      <c r="A3" s="1"/>
      <c r="B3" s="5" t="s">
        <v>594</v>
      </c>
      <c r="C3" s="6"/>
      <c r="D3" s="7"/>
      <c r="E3" s="44"/>
      <c r="F3" s="44"/>
      <c r="G3" s="4"/>
      <c r="H3" s="41"/>
      <c r="I3" s="4"/>
      <c r="J3" s="4"/>
      <c r="K3" s="4"/>
      <c r="L3" s="41"/>
      <c r="M3" s="8"/>
      <c r="N3" s="9"/>
      <c r="O3" s="9"/>
      <c r="P3" s="9"/>
      <c r="Q3" s="9"/>
    </row>
    <row r="7" spans="1:17" s="12" customFormat="1" ht="15" customHeight="1" x14ac:dyDescent="0.25">
      <c r="A7" s="98" t="s">
        <v>0</v>
      </c>
      <c r="B7" s="100" t="s">
        <v>282</v>
      </c>
      <c r="C7" s="102"/>
      <c r="D7" s="104" t="s">
        <v>1</v>
      </c>
      <c r="E7" s="105" t="s">
        <v>2</v>
      </c>
      <c r="F7" s="105" t="s">
        <v>3</v>
      </c>
      <c r="G7" s="95" t="s">
        <v>4</v>
      </c>
      <c r="H7" s="96" t="s">
        <v>5</v>
      </c>
      <c r="I7" s="93" t="s">
        <v>6</v>
      </c>
      <c r="J7" s="93" t="s">
        <v>7</v>
      </c>
      <c r="K7" s="93" t="s">
        <v>8</v>
      </c>
      <c r="L7" s="96" t="s">
        <v>298</v>
      </c>
      <c r="M7" s="93" t="s">
        <v>9</v>
      </c>
      <c r="N7" s="11"/>
      <c r="O7" s="11"/>
      <c r="P7" s="11"/>
      <c r="Q7" s="11"/>
    </row>
    <row r="8" spans="1:17" s="12" customFormat="1" ht="39" customHeight="1" x14ac:dyDescent="0.25">
      <c r="A8" s="99"/>
      <c r="B8" s="101"/>
      <c r="C8" s="103"/>
      <c r="D8" s="104"/>
      <c r="E8" s="105"/>
      <c r="F8" s="105"/>
      <c r="G8" s="95"/>
      <c r="H8" s="97"/>
      <c r="I8" s="94"/>
      <c r="J8" s="94"/>
      <c r="K8" s="94"/>
      <c r="L8" s="97"/>
      <c r="M8" s="94"/>
      <c r="N8" s="11"/>
      <c r="O8" s="11"/>
      <c r="P8" s="11"/>
      <c r="Q8" s="11"/>
    </row>
    <row r="9" spans="1:17" ht="30" customHeight="1" x14ac:dyDescent="0.25">
      <c r="A9" s="27"/>
      <c r="B9" s="110" t="s">
        <v>162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2"/>
    </row>
    <row r="10" spans="1:17" s="12" customFormat="1" ht="30" customHeight="1" x14ac:dyDescent="0.25">
      <c r="A10" s="98">
        <v>1</v>
      </c>
      <c r="B10" s="106" t="s">
        <v>163</v>
      </c>
      <c r="C10" s="14" t="s">
        <v>12</v>
      </c>
      <c r="D10" s="21" t="s">
        <v>162</v>
      </c>
      <c r="E10" s="108" t="s">
        <v>164</v>
      </c>
      <c r="F10" s="29" t="s">
        <v>18</v>
      </c>
      <c r="G10" s="14">
        <v>6300</v>
      </c>
      <c r="H10" s="43">
        <v>1644720</v>
      </c>
      <c r="I10" s="17">
        <f>H10/744/1000</f>
        <v>2.2106451612903224</v>
      </c>
      <c r="J10" s="16">
        <f>G10*744*1.38</f>
        <v>6468335.9999999991</v>
      </c>
      <c r="K10" s="17">
        <f>J10/744/1000</f>
        <v>8.6939999999999991</v>
      </c>
      <c r="L10" s="60">
        <f>(H10/J10)*100</f>
        <v>25.427250532439878</v>
      </c>
      <c r="M10" s="18">
        <f>G10/1000*0.8-I10</f>
        <v>2.8293548387096776</v>
      </c>
      <c r="N10" s="63"/>
      <c r="O10" s="40"/>
      <c r="P10" s="11"/>
      <c r="Q10" s="11"/>
    </row>
    <row r="11" spans="1:17" s="12" customFormat="1" ht="30" customHeight="1" x14ac:dyDescent="0.25">
      <c r="A11" s="99"/>
      <c r="B11" s="107"/>
      <c r="C11" s="14" t="s">
        <v>15</v>
      </c>
      <c r="D11" s="21" t="s">
        <v>162</v>
      </c>
      <c r="E11" s="109"/>
      <c r="F11" s="29" t="s">
        <v>18</v>
      </c>
      <c r="G11" s="14">
        <v>6300</v>
      </c>
      <c r="H11" s="43">
        <v>1237920</v>
      </c>
      <c r="I11" s="17">
        <f t="shared" ref="I11:I46" si="0">H11/744/1000</f>
        <v>1.6638709677419354</v>
      </c>
      <c r="J11" s="16">
        <f t="shared" ref="J11:J44" si="1">G11*744*1.38</f>
        <v>6468335.9999999991</v>
      </c>
      <c r="K11" s="17">
        <f t="shared" ref="K11:K44" si="2">J11/744/1000</f>
        <v>8.6939999999999991</v>
      </c>
      <c r="L11" s="60">
        <f t="shared" ref="L11:L76" si="3">(H11/J11)*100</f>
        <v>19.138152377984078</v>
      </c>
      <c r="M11" s="18">
        <f t="shared" ref="M11:M76" si="4">G11/1000*0.8-I11</f>
        <v>3.3761290322580644</v>
      </c>
      <c r="N11" s="11"/>
      <c r="O11" s="11"/>
      <c r="P11" s="11"/>
      <c r="Q11" s="11"/>
    </row>
    <row r="12" spans="1:17" s="12" customFormat="1" ht="30" customHeight="1" x14ac:dyDescent="0.25">
      <c r="A12" s="98">
        <v>2</v>
      </c>
      <c r="B12" s="106" t="s">
        <v>165</v>
      </c>
      <c r="C12" s="14" t="s">
        <v>12</v>
      </c>
      <c r="D12" s="21" t="s">
        <v>162</v>
      </c>
      <c r="E12" s="108" t="s">
        <v>164</v>
      </c>
      <c r="F12" s="29" t="s">
        <v>18</v>
      </c>
      <c r="G12" s="14">
        <v>6300</v>
      </c>
      <c r="H12" s="43">
        <v>1282392</v>
      </c>
      <c r="I12" s="17">
        <f t="shared" si="0"/>
        <v>1.7236451612903227</v>
      </c>
      <c r="J12" s="16">
        <f t="shared" si="1"/>
        <v>6468335.9999999991</v>
      </c>
      <c r="K12" s="17">
        <f t="shared" si="2"/>
        <v>8.6939999999999991</v>
      </c>
      <c r="L12" s="60">
        <f t="shared" si="3"/>
        <v>19.825686235223404</v>
      </c>
      <c r="M12" s="18">
        <f t="shared" si="4"/>
        <v>3.3163548387096773</v>
      </c>
      <c r="N12" s="11"/>
      <c r="O12" s="11"/>
      <c r="P12" s="11"/>
      <c r="Q12" s="11"/>
    </row>
    <row r="13" spans="1:17" s="12" customFormat="1" ht="30" customHeight="1" x14ac:dyDescent="0.25">
      <c r="A13" s="99"/>
      <c r="B13" s="107"/>
      <c r="C13" s="14" t="s">
        <v>15</v>
      </c>
      <c r="D13" s="21" t="s">
        <v>162</v>
      </c>
      <c r="E13" s="109"/>
      <c r="F13" s="29" t="s">
        <v>18</v>
      </c>
      <c r="G13" s="14">
        <v>6300</v>
      </c>
      <c r="H13" s="43">
        <v>1085688</v>
      </c>
      <c r="I13" s="17">
        <f t="shared" si="0"/>
        <v>1.459258064516129</v>
      </c>
      <c r="J13" s="16">
        <f t="shared" si="1"/>
        <v>6468335.9999999991</v>
      </c>
      <c r="K13" s="17">
        <f t="shared" si="2"/>
        <v>8.6939999999999991</v>
      </c>
      <c r="L13" s="60">
        <f t="shared" si="3"/>
        <v>16.784656826732565</v>
      </c>
      <c r="M13" s="18">
        <f t="shared" si="4"/>
        <v>3.580741935483871</v>
      </c>
      <c r="N13" s="11"/>
      <c r="O13" s="11"/>
      <c r="P13" s="11"/>
      <c r="Q13" s="11"/>
    </row>
    <row r="14" spans="1:17" s="12" customFormat="1" ht="30" customHeight="1" x14ac:dyDescent="0.25">
      <c r="A14" s="98">
        <v>3</v>
      </c>
      <c r="B14" s="106" t="s">
        <v>66</v>
      </c>
      <c r="C14" s="14" t="s">
        <v>12</v>
      </c>
      <c r="D14" s="21" t="s">
        <v>162</v>
      </c>
      <c r="E14" s="108" t="s">
        <v>164</v>
      </c>
      <c r="F14" s="29" t="s">
        <v>18</v>
      </c>
      <c r="G14" s="14">
        <v>6300</v>
      </c>
      <c r="H14" s="43">
        <v>1901184</v>
      </c>
      <c r="I14" s="17">
        <f t="shared" si="0"/>
        <v>2.5553548387096776</v>
      </c>
      <c r="J14" s="16">
        <f t="shared" si="1"/>
        <v>6468335.9999999991</v>
      </c>
      <c r="K14" s="17">
        <f t="shared" si="2"/>
        <v>8.6939999999999991</v>
      </c>
      <c r="L14" s="60">
        <f t="shared" si="3"/>
        <v>29.39216515654104</v>
      </c>
      <c r="M14" s="18">
        <f t="shared" si="4"/>
        <v>2.4846451612903224</v>
      </c>
      <c r="N14" s="11"/>
      <c r="O14" s="11"/>
      <c r="P14" s="11"/>
      <c r="Q14" s="11"/>
    </row>
    <row r="15" spans="1:17" s="12" customFormat="1" ht="30" customHeight="1" x14ac:dyDescent="0.25">
      <c r="A15" s="99"/>
      <c r="B15" s="107"/>
      <c r="C15" s="14" t="s">
        <v>15</v>
      </c>
      <c r="D15" s="21" t="s">
        <v>162</v>
      </c>
      <c r="E15" s="109"/>
      <c r="F15" s="29" t="s">
        <v>18</v>
      </c>
      <c r="G15" s="73">
        <v>10000</v>
      </c>
      <c r="H15" s="43">
        <v>1425408</v>
      </c>
      <c r="I15" s="17">
        <f t="shared" si="0"/>
        <v>1.9158709677419354</v>
      </c>
      <c r="J15" s="16">
        <f t="shared" si="1"/>
        <v>10267200</v>
      </c>
      <c r="K15" s="17">
        <f>J15/744/1000</f>
        <v>13.8</v>
      </c>
      <c r="L15" s="60">
        <f>(H15/J15)*100</f>
        <v>13.883122954651705</v>
      </c>
      <c r="M15" s="18">
        <f t="shared" si="4"/>
        <v>6.0841290322580646</v>
      </c>
      <c r="N15" s="11"/>
      <c r="O15" s="11"/>
      <c r="P15" s="11"/>
      <c r="Q15" s="11"/>
    </row>
    <row r="16" spans="1:17" s="12" customFormat="1" ht="30" customHeight="1" x14ac:dyDescent="0.25">
      <c r="A16" s="98">
        <v>4</v>
      </c>
      <c r="B16" s="106" t="s">
        <v>67</v>
      </c>
      <c r="C16" s="14" t="s">
        <v>12</v>
      </c>
      <c r="D16" s="21" t="s">
        <v>162</v>
      </c>
      <c r="E16" s="108" t="s">
        <v>164</v>
      </c>
      <c r="F16" s="29" t="s">
        <v>18</v>
      </c>
      <c r="G16" s="14">
        <v>10000</v>
      </c>
      <c r="H16" s="43">
        <v>1140000</v>
      </c>
      <c r="I16" s="17">
        <f t="shared" si="0"/>
        <v>1.532258064516129</v>
      </c>
      <c r="J16" s="16">
        <f t="shared" si="1"/>
        <v>10267200</v>
      </c>
      <c r="K16" s="17">
        <f t="shared" si="2"/>
        <v>13.8</v>
      </c>
      <c r="L16" s="60">
        <f t="shared" si="3"/>
        <v>11.103319308087892</v>
      </c>
      <c r="M16" s="18">
        <f t="shared" si="4"/>
        <v>6.467741935483871</v>
      </c>
      <c r="N16" s="11"/>
      <c r="O16" s="11"/>
      <c r="P16" s="11"/>
      <c r="Q16" s="11"/>
    </row>
    <row r="17" spans="1:17" s="12" customFormat="1" ht="30" customHeight="1" x14ac:dyDescent="0.25">
      <c r="A17" s="99"/>
      <c r="B17" s="107"/>
      <c r="C17" s="14" t="s">
        <v>15</v>
      </c>
      <c r="D17" s="21" t="s">
        <v>162</v>
      </c>
      <c r="E17" s="109"/>
      <c r="F17" s="29" t="s">
        <v>18</v>
      </c>
      <c r="G17" s="14">
        <v>10000</v>
      </c>
      <c r="H17" s="43">
        <v>717120</v>
      </c>
      <c r="I17" s="17">
        <f t="shared" si="0"/>
        <v>0.96387096774193548</v>
      </c>
      <c r="J17" s="16">
        <f t="shared" si="1"/>
        <v>10267200</v>
      </c>
      <c r="K17" s="17">
        <f t="shared" si="2"/>
        <v>13.8</v>
      </c>
      <c r="L17" s="60">
        <f t="shared" si="3"/>
        <v>6.9845722300140256</v>
      </c>
      <c r="M17" s="18">
        <f t="shared" si="4"/>
        <v>7.0361290322580645</v>
      </c>
      <c r="N17" s="11"/>
      <c r="O17" s="11"/>
      <c r="P17" s="11"/>
      <c r="Q17" s="11"/>
    </row>
    <row r="18" spans="1:17" s="12" customFormat="1" ht="30" customHeight="1" x14ac:dyDescent="0.25">
      <c r="A18" s="98">
        <v>5</v>
      </c>
      <c r="B18" s="106" t="s">
        <v>166</v>
      </c>
      <c r="C18" s="14" t="s">
        <v>12</v>
      </c>
      <c r="D18" s="21" t="s">
        <v>162</v>
      </c>
      <c r="E18" s="108" t="s">
        <v>164</v>
      </c>
      <c r="F18" s="29" t="s">
        <v>18</v>
      </c>
      <c r="G18" s="14">
        <v>10000</v>
      </c>
      <c r="H18" s="43">
        <v>567960</v>
      </c>
      <c r="I18" s="17">
        <f t="shared" si="0"/>
        <v>0.76338709677419359</v>
      </c>
      <c r="J18" s="16">
        <f t="shared" si="1"/>
        <v>10267200</v>
      </c>
      <c r="K18" s="17">
        <f t="shared" si="2"/>
        <v>13.8</v>
      </c>
      <c r="L18" s="60">
        <f t="shared" si="3"/>
        <v>5.5317905563347356</v>
      </c>
      <c r="M18" s="18">
        <f t="shared" si="4"/>
        <v>7.2366129032258062</v>
      </c>
      <c r="N18" s="11"/>
      <c r="O18" s="11"/>
      <c r="P18" s="11"/>
      <c r="Q18" s="11"/>
    </row>
    <row r="19" spans="1:17" s="12" customFormat="1" ht="30" customHeight="1" x14ac:dyDescent="0.25">
      <c r="A19" s="99"/>
      <c r="B19" s="107"/>
      <c r="C19" s="14" t="s">
        <v>15</v>
      </c>
      <c r="D19" s="21" t="s">
        <v>162</v>
      </c>
      <c r="E19" s="109"/>
      <c r="F19" s="29" t="s">
        <v>18</v>
      </c>
      <c r="G19" s="14">
        <v>10000</v>
      </c>
      <c r="H19" s="43">
        <v>1220760</v>
      </c>
      <c r="I19" s="17">
        <f t="shared" si="0"/>
        <v>1.6408064516129033</v>
      </c>
      <c r="J19" s="16">
        <f t="shared" si="1"/>
        <v>10267200</v>
      </c>
      <c r="K19" s="17">
        <f t="shared" si="2"/>
        <v>13.8</v>
      </c>
      <c r="L19" s="60">
        <f t="shared" si="3"/>
        <v>11.889901823281908</v>
      </c>
      <c r="M19" s="18">
        <f t="shared" si="4"/>
        <v>6.3591935483870969</v>
      </c>
      <c r="N19" s="11"/>
      <c r="O19" s="11"/>
      <c r="P19" s="11"/>
      <c r="Q19" s="11"/>
    </row>
    <row r="20" spans="1:17" s="12" customFormat="1" ht="30" customHeight="1" x14ac:dyDescent="0.25">
      <c r="A20" s="98">
        <v>6</v>
      </c>
      <c r="B20" s="106" t="s">
        <v>586</v>
      </c>
      <c r="C20" s="14" t="s">
        <v>12</v>
      </c>
      <c r="D20" s="21" t="s">
        <v>162</v>
      </c>
      <c r="E20" s="79" t="s">
        <v>164</v>
      </c>
      <c r="F20" s="29" t="s">
        <v>18</v>
      </c>
      <c r="G20" s="14">
        <v>1000</v>
      </c>
      <c r="H20" s="43">
        <v>0</v>
      </c>
      <c r="I20" s="17">
        <f>H20/744/1000</f>
        <v>0</v>
      </c>
      <c r="J20" s="16">
        <f t="shared" si="1"/>
        <v>1026719.9999999999</v>
      </c>
      <c r="K20" s="17">
        <f t="shared" si="2"/>
        <v>1.3799999999999997</v>
      </c>
      <c r="L20" s="60">
        <f t="shared" si="3"/>
        <v>0</v>
      </c>
      <c r="M20" s="18">
        <f>G20/1000*0.8-I20</f>
        <v>0.8</v>
      </c>
      <c r="N20" s="11"/>
      <c r="O20" s="11"/>
      <c r="P20" s="11"/>
      <c r="Q20" s="11"/>
    </row>
    <row r="21" spans="1:17" s="12" customFormat="1" ht="30" customHeight="1" x14ac:dyDescent="0.25">
      <c r="A21" s="99"/>
      <c r="B21" s="107"/>
      <c r="C21" s="14" t="s">
        <v>15</v>
      </c>
      <c r="D21" s="21" t="s">
        <v>162</v>
      </c>
      <c r="E21" s="79" t="s">
        <v>164</v>
      </c>
      <c r="F21" s="29" t="s">
        <v>18</v>
      </c>
      <c r="G21" s="14">
        <v>1000</v>
      </c>
      <c r="H21" s="43">
        <v>9600</v>
      </c>
      <c r="I21" s="17">
        <f t="shared" si="0"/>
        <v>1.2903225806451613E-2</v>
      </c>
      <c r="J21" s="16">
        <f t="shared" si="1"/>
        <v>1026719.9999999999</v>
      </c>
      <c r="K21" s="17">
        <f t="shared" si="2"/>
        <v>1.3799999999999997</v>
      </c>
      <c r="L21" s="60">
        <f t="shared" si="3"/>
        <v>0.93501636278634881</v>
      </c>
      <c r="M21" s="18">
        <f t="shared" si="4"/>
        <v>0.7870967741935484</v>
      </c>
      <c r="N21" s="11"/>
      <c r="O21" s="11"/>
      <c r="P21" s="11"/>
      <c r="Q21" s="11"/>
    </row>
    <row r="22" spans="1:17" ht="30" customHeight="1" x14ac:dyDescent="0.25">
      <c r="A22" s="98">
        <v>7</v>
      </c>
      <c r="B22" s="23" t="s">
        <v>388</v>
      </c>
      <c r="C22" s="14"/>
      <c r="D22" s="21" t="s">
        <v>167</v>
      </c>
      <c r="E22" s="29" t="s">
        <v>164</v>
      </c>
      <c r="F22" s="28" t="s">
        <v>33</v>
      </c>
      <c r="G22" s="21">
        <v>630</v>
      </c>
      <c r="H22" s="83">
        <v>136600</v>
      </c>
      <c r="I22" s="17">
        <f t="shared" si="0"/>
        <v>0.1836021505376344</v>
      </c>
      <c r="J22" s="16">
        <f t="shared" si="1"/>
        <v>646833.6</v>
      </c>
      <c r="K22" s="17">
        <f t="shared" si="2"/>
        <v>0.86939999999999995</v>
      </c>
      <c r="L22" s="60">
        <f t="shared" si="3"/>
        <v>21.118259781186381</v>
      </c>
      <c r="M22" s="18">
        <f t="shared" si="4"/>
        <v>0.3203978494623656</v>
      </c>
      <c r="N22" s="11"/>
    </row>
    <row r="23" spans="1:17" ht="30" customHeight="1" x14ac:dyDescent="0.25">
      <c r="A23" s="99"/>
      <c r="B23" s="23" t="s">
        <v>168</v>
      </c>
      <c r="C23" s="14"/>
      <c r="D23" s="21" t="s">
        <v>169</v>
      </c>
      <c r="E23" s="29" t="s">
        <v>164</v>
      </c>
      <c r="F23" s="28" t="s">
        <v>33</v>
      </c>
      <c r="G23" s="21">
        <v>630</v>
      </c>
      <c r="H23" s="83">
        <v>1954</v>
      </c>
      <c r="I23" s="17">
        <f t="shared" si="0"/>
        <v>2.6263440860215055E-3</v>
      </c>
      <c r="J23" s="16">
        <f t="shared" si="1"/>
        <v>646833.6</v>
      </c>
      <c r="K23" s="17">
        <f t="shared" si="2"/>
        <v>0.86939999999999995</v>
      </c>
      <c r="L23" s="60">
        <f t="shared" si="3"/>
        <v>0.30208696641609217</v>
      </c>
      <c r="M23" s="18">
        <f t="shared" si="4"/>
        <v>0.50137365591397853</v>
      </c>
      <c r="N23" s="11"/>
    </row>
    <row r="24" spans="1:17" ht="30" customHeight="1" x14ac:dyDescent="0.25">
      <c r="A24" s="98">
        <v>8</v>
      </c>
      <c r="B24" s="23" t="s">
        <v>389</v>
      </c>
      <c r="C24" s="14"/>
      <c r="D24" s="21" t="s">
        <v>170</v>
      </c>
      <c r="E24" s="29" t="s">
        <v>164</v>
      </c>
      <c r="F24" s="28" t="s">
        <v>33</v>
      </c>
      <c r="G24" s="21">
        <v>630</v>
      </c>
      <c r="H24" s="83">
        <v>96200</v>
      </c>
      <c r="I24" s="17">
        <f t="shared" si="0"/>
        <v>0.12930107526881721</v>
      </c>
      <c r="J24" s="16">
        <f t="shared" si="1"/>
        <v>646833.6</v>
      </c>
      <c r="K24" s="17">
        <f t="shared" si="2"/>
        <v>0.86939999999999995</v>
      </c>
      <c r="L24" s="60">
        <f t="shared" si="3"/>
        <v>14.872449421304026</v>
      </c>
      <c r="M24" s="18">
        <f t="shared" si="4"/>
        <v>0.37469892473118283</v>
      </c>
      <c r="N24" s="11"/>
    </row>
    <row r="25" spans="1:17" ht="30" customHeight="1" x14ac:dyDescent="0.25">
      <c r="A25" s="99"/>
      <c r="B25" s="23" t="s">
        <v>390</v>
      </c>
      <c r="C25" s="14"/>
      <c r="D25" s="21" t="s">
        <v>171</v>
      </c>
      <c r="E25" s="29" t="s">
        <v>164</v>
      </c>
      <c r="F25" s="28" t="s">
        <v>33</v>
      </c>
      <c r="G25" s="21">
        <v>630</v>
      </c>
      <c r="H25" s="83">
        <v>104800</v>
      </c>
      <c r="I25" s="17">
        <f t="shared" si="0"/>
        <v>0.14086021505376345</v>
      </c>
      <c r="J25" s="16">
        <f t="shared" si="1"/>
        <v>646833.6</v>
      </c>
      <c r="K25" s="17">
        <f t="shared" si="2"/>
        <v>0.86939999999999995</v>
      </c>
      <c r="L25" s="60">
        <f t="shared" si="3"/>
        <v>16.202003111774033</v>
      </c>
      <c r="M25" s="18">
        <f t="shared" si="4"/>
        <v>0.36313978494623655</v>
      </c>
      <c r="N25" s="11"/>
    </row>
    <row r="26" spans="1:17" ht="30" customHeight="1" x14ac:dyDescent="0.25">
      <c r="A26" s="98">
        <v>9</v>
      </c>
      <c r="B26" s="23" t="s">
        <v>391</v>
      </c>
      <c r="C26" s="14"/>
      <c r="D26" s="21" t="s">
        <v>172</v>
      </c>
      <c r="E26" s="29" t="s">
        <v>164</v>
      </c>
      <c r="F26" s="28" t="s">
        <v>33</v>
      </c>
      <c r="G26" s="21">
        <v>630</v>
      </c>
      <c r="H26" s="83">
        <v>24120</v>
      </c>
      <c r="I26" s="17">
        <f t="shared" si="0"/>
        <v>3.2419354838709682E-2</v>
      </c>
      <c r="J26" s="16">
        <f t="shared" si="1"/>
        <v>646833.6</v>
      </c>
      <c r="K26" s="17">
        <f t="shared" si="2"/>
        <v>0.86939999999999995</v>
      </c>
      <c r="L26" s="60">
        <f t="shared" si="3"/>
        <v>3.7289343039693676</v>
      </c>
      <c r="M26" s="18">
        <f t="shared" si="4"/>
        <v>0.47158064516129033</v>
      </c>
      <c r="N26" s="11"/>
    </row>
    <row r="27" spans="1:17" ht="30" customHeight="1" x14ac:dyDescent="0.25">
      <c r="A27" s="99"/>
      <c r="B27" s="23" t="s">
        <v>392</v>
      </c>
      <c r="C27" s="14"/>
      <c r="D27" s="21" t="s">
        <v>173</v>
      </c>
      <c r="E27" s="29" t="s">
        <v>164</v>
      </c>
      <c r="F27" s="28" t="s">
        <v>33</v>
      </c>
      <c r="G27" s="21">
        <v>630</v>
      </c>
      <c r="H27" s="83">
        <v>123441</v>
      </c>
      <c r="I27" s="17">
        <f t="shared" si="0"/>
        <v>0.16591532258064515</v>
      </c>
      <c r="J27" s="16">
        <f t="shared" si="1"/>
        <v>646833.6</v>
      </c>
      <c r="K27" s="17">
        <f t="shared" si="2"/>
        <v>0.86939999999999995</v>
      </c>
      <c r="L27" s="60">
        <f t="shared" si="3"/>
        <v>19.083888035500941</v>
      </c>
      <c r="M27" s="18">
        <f t="shared" si="4"/>
        <v>0.33808467741935488</v>
      </c>
      <c r="N27" s="11"/>
    </row>
    <row r="28" spans="1:17" ht="30" customHeight="1" x14ac:dyDescent="0.25">
      <c r="A28" s="14">
        <v>10</v>
      </c>
      <c r="B28" s="23" t="s">
        <v>174</v>
      </c>
      <c r="C28" s="14"/>
      <c r="D28" s="21" t="s">
        <v>175</v>
      </c>
      <c r="E28" s="29" t="s">
        <v>164</v>
      </c>
      <c r="F28" s="28" t="s">
        <v>33</v>
      </c>
      <c r="G28" s="21">
        <v>630</v>
      </c>
      <c r="H28" s="83">
        <v>10500</v>
      </c>
      <c r="I28" s="17">
        <f>H28/744/1000</f>
        <v>1.4112903225806451E-2</v>
      </c>
      <c r="J28" s="16">
        <f>G28*744*1.38</f>
        <v>646833.6</v>
      </c>
      <c r="K28" s="17">
        <f>J28/744/1000</f>
        <v>0.86939999999999995</v>
      </c>
      <c r="L28" s="60">
        <f t="shared" si="3"/>
        <v>1.6232922965040777</v>
      </c>
      <c r="M28" s="18">
        <f>G28/1000*0.8-I28</f>
        <v>0.48988709677419356</v>
      </c>
      <c r="N28" s="11"/>
    </row>
    <row r="29" spans="1:17" ht="30" customHeight="1" x14ac:dyDescent="0.25">
      <c r="A29" s="113">
        <v>11</v>
      </c>
      <c r="B29" s="106" t="s">
        <v>393</v>
      </c>
      <c r="C29" s="14" t="s">
        <v>12</v>
      </c>
      <c r="D29" s="21" t="s">
        <v>176</v>
      </c>
      <c r="E29" s="108" t="s">
        <v>164</v>
      </c>
      <c r="F29" s="28" t="s">
        <v>33</v>
      </c>
      <c r="G29" s="21">
        <v>630</v>
      </c>
      <c r="H29" s="83">
        <v>96960</v>
      </c>
      <c r="I29" s="17">
        <f t="shared" si="0"/>
        <v>0.13032258064516128</v>
      </c>
      <c r="J29" s="16">
        <f t="shared" si="1"/>
        <v>646833.6</v>
      </c>
      <c r="K29" s="17">
        <f t="shared" si="2"/>
        <v>0.86939999999999995</v>
      </c>
      <c r="L29" s="60">
        <f t="shared" si="3"/>
        <v>14.989944863717655</v>
      </c>
      <c r="M29" s="18">
        <f t="shared" si="4"/>
        <v>0.37367741935483872</v>
      </c>
      <c r="N29" s="11"/>
    </row>
    <row r="30" spans="1:17" ht="30" customHeight="1" x14ac:dyDescent="0.25">
      <c r="A30" s="114"/>
      <c r="B30" s="107"/>
      <c r="C30" s="14" t="s">
        <v>15</v>
      </c>
      <c r="D30" s="21" t="s">
        <v>176</v>
      </c>
      <c r="E30" s="109"/>
      <c r="F30" s="28" t="s">
        <v>33</v>
      </c>
      <c r="G30" s="21">
        <v>630</v>
      </c>
      <c r="H30" s="83">
        <v>126840</v>
      </c>
      <c r="I30" s="17">
        <f t="shared" si="0"/>
        <v>0.17048387096774192</v>
      </c>
      <c r="J30" s="16">
        <f t="shared" si="1"/>
        <v>646833.6</v>
      </c>
      <c r="K30" s="17">
        <f t="shared" si="2"/>
        <v>0.86939999999999995</v>
      </c>
      <c r="L30" s="60">
        <f t="shared" si="3"/>
        <v>19.60937094176926</v>
      </c>
      <c r="M30" s="18">
        <f t="shared" si="4"/>
        <v>0.33351612903225808</v>
      </c>
      <c r="N30" s="11"/>
    </row>
    <row r="31" spans="1:17" ht="30" customHeight="1" x14ac:dyDescent="0.25">
      <c r="A31" s="113">
        <v>12</v>
      </c>
      <c r="B31" s="106" t="s">
        <v>394</v>
      </c>
      <c r="C31" s="14" t="s">
        <v>12</v>
      </c>
      <c r="D31" s="21" t="s">
        <v>176</v>
      </c>
      <c r="E31" s="108" t="s">
        <v>164</v>
      </c>
      <c r="F31" s="28" t="s">
        <v>33</v>
      </c>
      <c r="G31" s="21">
        <v>560</v>
      </c>
      <c r="H31" s="83">
        <v>80800</v>
      </c>
      <c r="I31" s="17">
        <f t="shared" si="0"/>
        <v>0.10860215053763442</v>
      </c>
      <c r="J31" s="16">
        <f t="shared" si="1"/>
        <v>574963.19999999995</v>
      </c>
      <c r="K31" s="17">
        <f t="shared" si="2"/>
        <v>0.77279999999999993</v>
      </c>
      <c r="L31" s="60">
        <f t="shared" si="3"/>
        <v>14.053073309735304</v>
      </c>
      <c r="M31" s="18">
        <f t="shared" si="4"/>
        <v>0.33939784946236562</v>
      </c>
      <c r="N31" s="11"/>
    </row>
    <row r="32" spans="1:17" ht="30" customHeight="1" x14ac:dyDescent="0.25">
      <c r="A32" s="114"/>
      <c r="B32" s="107"/>
      <c r="C32" s="14" t="s">
        <v>15</v>
      </c>
      <c r="D32" s="21" t="s">
        <v>176</v>
      </c>
      <c r="E32" s="109"/>
      <c r="F32" s="28" t="s">
        <v>33</v>
      </c>
      <c r="G32" s="21">
        <v>630</v>
      </c>
      <c r="H32" s="83">
        <v>159800</v>
      </c>
      <c r="I32" s="17">
        <f t="shared" si="0"/>
        <v>0.21478494623655914</v>
      </c>
      <c r="J32" s="16">
        <f t="shared" si="1"/>
        <v>646833.6</v>
      </c>
      <c r="K32" s="17">
        <f t="shared" si="2"/>
        <v>0.86939999999999995</v>
      </c>
      <c r="L32" s="60">
        <f t="shared" si="3"/>
        <v>24.704962760128726</v>
      </c>
      <c r="M32" s="18">
        <f t="shared" si="4"/>
        <v>0.28921505376344087</v>
      </c>
      <c r="N32" s="11"/>
    </row>
    <row r="33" spans="1:14" ht="30" customHeight="1" x14ac:dyDescent="0.25">
      <c r="A33" s="14">
        <v>13</v>
      </c>
      <c r="B33" s="26" t="s">
        <v>395</v>
      </c>
      <c r="C33" s="14" t="s">
        <v>12</v>
      </c>
      <c r="D33" s="21" t="s">
        <v>176</v>
      </c>
      <c r="E33" s="49" t="s">
        <v>164</v>
      </c>
      <c r="F33" s="28" t="s">
        <v>33</v>
      </c>
      <c r="G33" s="21">
        <v>630</v>
      </c>
      <c r="H33" s="83">
        <v>62160</v>
      </c>
      <c r="I33" s="17">
        <f t="shared" si="0"/>
        <v>8.3548387096774188E-2</v>
      </c>
      <c r="J33" s="16">
        <f t="shared" si="1"/>
        <v>646833.6</v>
      </c>
      <c r="K33" s="17">
        <f t="shared" si="2"/>
        <v>0.86939999999999995</v>
      </c>
      <c r="L33" s="60">
        <f t="shared" si="3"/>
        <v>9.6098903953041415</v>
      </c>
      <c r="M33" s="18">
        <f t="shared" si="4"/>
        <v>0.4204516129032258</v>
      </c>
      <c r="N33" s="11"/>
    </row>
    <row r="34" spans="1:14" ht="30" customHeight="1" x14ac:dyDescent="0.25">
      <c r="A34" s="113">
        <v>14</v>
      </c>
      <c r="B34" s="106" t="s">
        <v>396</v>
      </c>
      <c r="C34" s="14" t="s">
        <v>12</v>
      </c>
      <c r="D34" s="21" t="s">
        <v>177</v>
      </c>
      <c r="E34" s="108" t="s">
        <v>164</v>
      </c>
      <c r="F34" s="28" t="s">
        <v>33</v>
      </c>
      <c r="G34" s="21">
        <v>1000</v>
      </c>
      <c r="H34" s="83">
        <v>80520</v>
      </c>
      <c r="I34" s="17">
        <f t="shared" si="0"/>
        <v>0.10822580645161289</v>
      </c>
      <c r="J34" s="16">
        <f t="shared" si="1"/>
        <v>1026719.9999999999</v>
      </c>
      <c r="K34" s="17">
        <f t="shared" si="2"/>
        <v>1.3799999999999997</v>
      </c>
      <c r="L34" s="60">
        <f t="shared" si="3"/>
        <v>7.8424497428705013</v>
      </c>
      <c r="M34" s="18">
        <f t="shared" si="4"/>
        <v>0.69177419354838721</v>
      </c>
      <c r="N34" s="11"/>
    </row>
    <row r="35" spans="1:14" ht="30" customHeight="1" x14ac:dyDescent="0.25">
      <c r="A35" s="114"/>
      <c r="B35" s="107"/>
      <c r="C35" s="14" t="s">
        <v>15</v>
      </c>
      <c r="D35" s="21" t="s">
        <v>177</v>
      </c>
      <c r="E35" s="109"/>
      <c r="F35" s="28" t="s">
        <v>33</v>
      </c>
      <c r="G35" s="21">
        <v>630</v>
      </c>
      <c r="H35" s="83">
        <v>87240</v>
      </c>
      <c r="I35" s="17">
        <f t="shared" si="0"/>
        <v>0.11725806451612904</v>
      </c>
      <c r="J35" s="16">
        <f t="shared" si="1"/>
        <v>646833.6</v>
      </c>
      <c r="K35" s="17">
        <f t="shared" si="2"/>
        <v>0.86939999999999995</v>
      </c>
      <c r="L35" s="60">
        <f t="shared" si="3"/>
        <v>13.487239994953882</v>
      </c>
      <c r="M35" s="18">
        <f t="shared" si="4"/>
        <v>0.38674193548387098</v>
      </c>
      <c r="N35" s="11"/>
    </row>
    <row r="36" spans="1:14" ht="30" customHeight="1" x14ac:dyDescent="0.25">
      <c r="A36" s="113">
        <v>15</v>
      </c>
      <c r="B36" s="106" t="s">
        <v>397</v>
      </c>
      <c r="C36" s="14" t="s">
        <v>12</v>
      </c>
      <c r="D36" s="21" t="s">
        <v>177</v>
      </c>
      <c r="E36" s="108" t="s">
        <v>164</v>
      </c>
      <c r="F36" s="28" t="s">
        <v>33</v>
      </c>
      <c r="G36" s="21">
        <v>1000</v>
      </c>
      <c r="H36" s="83">
        <v>117400</v>
      </c>
      <c r="I36" s="17">
        <f t="shared" si="0"/>
        <v>0.15779569892473116</v>
      </c>
      <c r="J36" s="16">
        <f t="shared" si="1"/>
        <v>1026719.9999999999</v>
      </c>
      <c r="K36" s="17">
        <f t="shared" si="2"/>
        <v>1.3799999999999997</v>
      </c>
      <c r="L36" s="60">
        <f t="shared" si="3"/>
        <v>11.434470936574725</v>
      </c>
      <c r="M36" s="18">
        <f t="shared" si="4"/>
        <v>0.64220430107526894</v>
      </c>
      <c r="N36" s="11"/>
    </row>
    <row r="37" spans="1:14" ht="30" customHeight="1" x14ac:dyDescent="0.25">
      <c r="A37" s="114"/>
      <c r="B37" s="107"/>
      <c r="C37" s="14" t="s">
        <v>15</v>
      </c>
      <c r="D37" s="21" t="s">
        <v>177</v>
      </c>
      <c r="E37" s="109"/>
      <c r="F37" s="28" t="s">
        <v>33</v>
      </c>
      <c r="G37" s="21">
        <v>630</v>
      </c>
      <c r="H37" s="84">
        <v>108600</v>
      </c>
      <c r="I37" s="17">
        <f t="shared" si="0"/>
        <v>0.14596774193548387</v>
      </c>
      <c r="J37" s="16">
        <f t="shared" si="1"/>
        <v>646833.6</v>
      </c>
      <c r="K37" s="17">
        <f t="shared" si="2"/>
        <v>0.86939999999999995</v>
      </c>
      <c r="L37" s="60">
        <f t="shared" si="3"/>
        <v>16.789480323842177</v>
      </c>
      <c r="M37" s="18">
        <f t="shared" si="4"/>
        <v>0.35803225806451611</v>
      </c>
      <c r="N37" s="11"/>
    </row>
    <row r="38" spans="1:14" ht="30" customHeight="1" x14ac:dyDescent="0.25">
      <c r="A38" s="113">
        <v>16</v>
      </c>
      <c r="B38" s="106" t="s">
        <v>398</v>
      </c>
      <c r="C38" s="14" t="s">
        <v>12</v>
      </c>
      <c r="D38" s="21" t="s">
        <v>177</v>
      </c>
      <c r="E38" s="108" t="s">
        <v>164</v>
      </c>
      <c r="F38" s="28" t="s">
        <v>33</v>
      </c>
      <c r="G38" s="21">
        <v>630</v>
      </c>
      <c r="H38" s="83">
        <v>86040</v>
      </c>
      <c r="I38" s="17">
        <f t="shared" si="0"/>
        <v>0.11564516129032258</v>
      </c>
      <c r="J38" s="16">
        <f t="shared" si="1"/>
        <v>646833.6</v>
      </c>
      <c r="K38" s="17">
        <f t="shared" si="2"/>
        <v>0.86939999999999995</v>
      </c>
      <c r="L38" s="60">
        <f t="shared" si="3"/>
        <v>13.301720875353414</v>
      </c>
      <c r="M38" s="18">
        <f t="shared" si="4"/>
        <v>0.38835483870967741</v>
      </c>
      <c r="N38" s="11"/>
    </row>
    <row r="39" spans="1:14" ht="30" customHeight="1" x14ac:dyDescent="0.25">
      <c r="A39" s="114"/>
      <c r="B39" s="107"/>
      <c r="C39" s="14" t="s">
        <v>15</v>
      </c>
      <c r="D39" s="21" t="s">
        <v>177</v>
      </c>
      <c r="E39" s="109"/>
      <c r="F39" s="28" t="s">
        <v>33</v>
      </c>
      <c r="G39" s="21">
        <v>630</v>
      </c>
      <c r="H39" s="83">
        <v>141960</v>
      </c>
      <c r="I39" s="17">
        <f t="shared" si="0"/>
        <v>0.19080645161290324</v>
      </c>
      <c r="J39" s="16">
        <f t="shared" si="1"/>
        <v>646833.6</v>
      </c>
      <c r="K39" s="17">
        <f t="shared" si="2"/>
        <v>0.86939999999999995</v>
      </c>
      <c r="L39" s="60">
        <f t="shared" si="3"/>
        <v>21.94691184873513</v>
      </c>
      <c r="M39" s="18">
        <f t="shared" si="4"/>
        <v>0.31319354838709679</v>
      </c>
      <c r="N39" s="11"/>
    </row>
    <row r="40" spans="1:14" ht="30" customHeight="1" x14ac:dyDescent="0.25">
      <c r="A40" s="113">
        <v>17</v>
      </c>
      <c r="B40" s="106" t="s">
        <v>399</v>
      </c>
      <c r="C40" s="14" t="s">
        <v>12</v>
      </c>
      <c r="D40" s="21" t="s">
        <v>178</v>
      </c>
      <c r="E40" s="108" t="s">
        <v>164</v>
      </c>
      <c r="F40" s="28" t="s">
        <v>33</v>
      </c>
      <c r="G40" s="21">
        <v>630</v>
      </c>
      <c r="H40" s="83">
        <v>2000</v>
      </c>
      <c r="I40" s="17">
        <f t="shared" si="0"/>
        <v>2.6881720430107525E-3</v>
      </c>
      <c r="J40" s="16">
        <f t="shared" si="1"/>
        <v>646833.6</v>
      </c>
      <c r="K40" s="17">
        <f t="shared" si="2"/>
        <v>0.86939999999999995</v>
      </c>
      <c r="L40" s="60">
        <f t="shared" si="3"/>
        <v>0.3091985326674434</v>
      </c>
      <c r="M40" s="18">
        <f t="shared" si="4"/>
        <v>0.50131182795698925</v>
      </c>
      <c r="N40" s="11"/>
    </row>
    <row r="41" spans="1:14" ht="30" customHeight="1" x14ac:dyDescent="0.25">
      <c r="A41" s="114"/>
      <c r="B41" s="107"/>
      <c r="C41" s="14" t="s">
        <v>15</v>
      </c>
      <c r="D41" s="21" t="s">
        <v>178</v>
      </c>
      <c r="E41" s="109"/>
      <c r="F41" s="28" t="s">
        <v>33</v>
      </c>
      <c r="G41" s="21">
        <v>630</v>
      </c>
      <c r="H41" s="83">
        <v>7000</v>
      </c>
      <c r="I41" s="17">
        <f t="shared" si="0"/>
        <v>9.4086021505376347E-3</v>
      </c>
      <c r="J41" s="16">
        <f t="shared" si="1"/>
        <v>646833.6</v>
      </c>
      <c r="K41" s="17">
        <f t="shared" si="2"/>
        <v>0.86939999999999995</v>
      </c>
      <c r="L41" s="60">
        <f t="shared" si="3"/>
        <v>1.0821948643360519</v>
      </c>
      <c r="M41" s="18">
        <f t="shared" si="4"/>
        <v>0.49459139784946238</v>
      </c>
      <c r="N41" s="11"/>
    </row>
    <row r="42" spans="1:14" ht="30" customHeight="1" x14ac:dyDescent="0.25">
      <c r="A42" s="113">
        <v>18</v>
      </c>
      <c r="B42" s="106" t="s">
        <v>400</v>
      </c>
      <c r="C42" s="14" t="s">
        <v>12</v>
      </c>
      <c r="D42" s="21" t="s">
        <v>178</v>
      </c>
      <c r="E42" s="108" t="s">
        <v>164</v>
      </c>
      <c r="F42" s="28" t="s">
        <v>33</v>
      </c>
      <c r="G42" s="21">
        <v>1600</v>
      </c>
      <c r="H42" s="83">
        <v>20800</v>
      </c>
      <c r="I42" s="17">
        <f t="shared" si="0"/>
        <v>2.7956989247311829E-2</v>
      </c>
      <c r="J42" s="16">
        <f t="shared" si="1"/>
        <v>1642751.9999999998</v>
      </c>
      <c r="K42" s="17">
        <f t="shared" si="2"/>
        <v>2.2079999999999997</v>
      </c>
      <c r="L42" s="60">
        <f t="shared" si="3"/>
        <v>1.2661679912731807</v>
      </c>
      <c r="M42" s="18">
        <f t="shared" si="4"/>
        <v>1.2520430107526883</v>
      </c>
      <c r="N42" s="11"/>
    </row>
    <row r="43" spans="1:14" ht="30" customHeight="1" x14ac:dyDescent="0.25">
      <c r="A43" s="114"/>
      <c r="B43" s="107"/>
      <c r="C43" s="14" t="s">
        <v>15</v>
      </c>
      <c r="D43" s="21" t="s">
        <v>178</v>
      </c>
      <c r="E43" s="109"/>
      <c r="F43" s="28" t="s">
        <v>33</v>
      </c>
      <c r="G43" s="21">
        <v>1600</v>
      </c>
      <c r="H43" s="83">
        <v>174400</v>
      </c>
      <c r="I43" s="17">
        <f t="shared" si="0"/>
        <v>0.23440860215053763</v>
      </c>
      <c r="J43" s="16">
        <f t="shared" si="1"/>
        <v>1642751.9999999998</v>
      </c>
      <c r="K43" s="17">
        <f t="shared" si="2"/>
        <v>2.2079999999999997</v>
      </c>
      <c r="L43" s="60">
        <f t="shared" si="3"/>
        <v>10.61633161913667</v>
      </c>
      <c r="M43" s="18">
        <f t="shared" si="4"/>
        <v>1.0455913978494626</v>
      </c>
      <c r="N43" s="11"/>
    </row>
    <row r="44" spans="1:14" ht="30" customHeight="1" x14ac:dyDescent="0.25">
      <c r="A44" s="113">
        <v>19</v>
      </c>
      <c r="B44" s="106" t="s">
        <v>179</v>
      </c>
      <c r="C44" s="14" t="s">
        <v>12</v>
      </c>
      <c r="D44" s="21" t="s">
        <v>180</v>
      </c>
      <c r="E44" s="108" t="s">
        <v>164</v>
      </c>
      <c r="F44" s="28" t="s">
        <v>33</v>
      </c>
      <c r="G44" s="21">
        <v>560</v>
      </c>
      <c r="H44" s="83">
        <v>9120</v>
      </c>
      <c r="I44" s="17">
        <f t="shared" si="0"/>
        <v>1.2258064516129033E-2</v>
      </c>
      <c r="J44" s="16">
        <f t="shared" si="1"/>
        <v>574963.19999999995</v>
      </c>
      <c r="K44" s="17">
        <f t="shared" si="2"/>
        <v>0.77279999999999993</v>
      </c>
      <c r="L44" s="60">
        <f t="shared" si="3"/>
        <v>1.5861884725839845</v>
      </c>
      <c r="M44" s="18">
        <f t="shared" si="4"/>
        <v>0.43574193548387102</v>
      </c>
      <c r="N44" s="11"/>
    </row>
    <row r="45" spans="1:14" ht="30" customHeight="1" x14ac:dyDescent="0.25">
      <c r="A45" s="114"/>
      <c r="B45" s="107"/>
      <c r="C45" s="14" t="s">
        <v>15</v>
      </c>
      <c r="D45" s="21" t="s">
        <v>180</v>
      </c>
      <c r="E45" s="109"/>
      <c r="F45" s="28" t="s">
        <v>33</v>
      </c>
      <c r="G45" s="21">
        <v>400</v>
      </c>
      <c r="H45" s="83">
        <v>18360</v>
      </c>
      <c r="I45" s="17">
        <f t="shared" si="0"/>
        <v>2.467741935483871E-2</v>
      </c>
      <c r="J45" s="16">
        <f t="shared" ref="J45:J107" si="5">G45*744*1.38</f>
        <v>410687.99999999994</v>
      </c>
      <c r="K45" s="17">
        <f t="shared" ref="K45:K107" si="6">J45/744/1000</f>
        <v>0.55199999999999994</v>
      </c>
      <c r="L45" s="60">
        <f t="shared" si="3"/>
        <v>4.4705469845722305</v>
      </c>
      <c r="M45" s="18">
        <f t="shared" si="4"/>
        <v>0.29532258064516137</v>
      </c>
      <c r="N45" s="11"/>
    </row>
    <row r="46" spans="1:14" ht="30" customHeight="1" x14ac:dyDescent="0.25">
      <c r="A46" s="113">
        <v>20</v>
      </c>
      <c r="B46" s="106" t="s">
        <v>401</v>
      </c>
      <c r="C46" s="14" t="s">
        <v>12</v>
      </c>
      <c r="D46" s="21" t="s">
        <v>181</v>
      </c>
      <c r="E46" s="108" t="s">
        <v>164</v>
      </c>
      <c r="F46" s="28" t="s">
        <v>33</v>
      </c>
      <c r="G46" s="21">
        <v>630</v>
      </c>
      <c r="H46" s="83">
        <v>0</v>
      </c>
      <c r="I46" s="17">
        <f t="shared" si="0"/>
        <v>0</v>
      </c>
      <c r="J46" s="16">
        <f>G46*744*1.38</f>
        <v>646833.6</v>
      </c>
      <c r="K46" s="17">
        <f>J46/744/1000</f>
        <v>0.86939999999999995</v>
      </c>
      <c r="L46" s="60">
        <f t="shared" si="3"/>
        <v>0</v>
      </c>
      <c r="M46" s="18">
        <f t="shared" si="4"/>
        <v>0.504</v>
      </c>
      <c r="N46" s="11"/>
    </row>
    <row r="47" spans="1:14" ht="30" customHeight="1" x14ac:dyDescent="0.25">
      <c r="A47" s="114"/>
      <c r="B47" s="107"/>
      <c r="C47" s="14" t="s">
        <v>15</v>
      </c>
      <c r="D47" s="21" t="s">
        <v>181</v>
      </c>
      <c r="E47" s="109"/>
      <c r="F47" s="28" t="s">
        <v>33</v>
      </c>
      <c r="G47" s="21">
        <v>630</v>
      </c>
      <c r="H47" s="83">
        <v>25920</v>
      </c>
      <c r="I47" s="17">
        <f t="shared" ref="I47:I108" si="7">H47/744/1000</f>
        <v>3.4838709677419352E-2</v>
      </c>
      <c r="J47" s="16">
        <f t="shared" si="5"/>
        <v>646833.6</v>
      </c>
      <c r="K47" s="17">
        <f t="shared" si="6"/>
        <v>0.86939999999999995</v>
      </c>
      <c r="L47" s="60">
        <f t="shared" si="3"/>
        <v>4.0072129833700663</v>
      </c>
      <c r="M47" s="18">
        <f t="shared" si="4"/>
        <v>0.46916129032258064</v>
      </c>
      <c r="N47" s="11"/>
    </row>
    <row r="48" spans="1:14" ht="30" customHeight="1" x14ac:dyDescent="0.25">
      <c r="A48" s="14">
        <v>21</v>
      </c>
      <c r="B48" s="23" t="s">
        <v>317</v>
      </c>
      <c r="C48" s="14"/>
      <c r="D48" s="21" t="s">
        <v>178</v>
      </c>
      <c r="E48" s="29" t="s">
        <v>164</v>
      </c>
      <c r="F48" s="28" t="s">
        <v>33</v>
      </c>
      <c r="G48" s="21">
        <v>250</v>
      </c>
      <c r="H48" s="83">
        <v>93600</v>
      </c>
      <c r="I48" s="17">
        <f t="shared" si="7"/>
        <v>0.12580645161290324</v>
      </c>
      <c r="J48" s="16">
        <f t="shared" si="5"/>
        <v>256679.99999999997</v>
      </c>
      <c r="K48" s="17">
        <f t="shared" si="6"/>
        <v>0.34499999999999992</v>
      </c>
      <c r="L48" s="60">
        <f t="shared" si="3"/>
        <v>36.465638148667608</v>
      </c>
      <c r="M48" s="18">
        <f t="shared" si="4"/>
        <v>7.4193548387096769E-2</v>
      </c>
      <c r="N48" s="11"/>
    </row>
    <row r="49" spans="1:14" ht="30" customHeight="1" x14ac:dyDescent="0.25">
      <c r="A49" s="14">
        <v>22</v>
      </c>
      <c r="B49" s="59" t="s">
        <v>302</v>
      </c>
      <c r="C49" s="14"/>
      <c r="D49" s="21" t="s">
        <v>167</v>
      </c>
      <c r="E49" s="29" t="s">
        <v>164</v>
      </c>
      <c r="F49" s="28" t="s">
        <v>33</v>
      </c>
      <c r="G49" s="21">
        <v>250</v>
      </c>
      <c r="H49" s="83">
        <v>51960</v>
      </c>
      <c r="I49" s="17">
        <f t="shared" si="7"/>
        <v>6.9838709677419356E-2</v>
      </c>
      <c r="J49" s="16">
        <f t="shared" si="5"/>
        <v>256679.99999999997</v>
      </c>
      <c r="K49" s="17">
        <f t="shared" si="6"/>
        <v>0.34499999999999992</v>
      </c>
      <c r="L49" s="60">
        <f t="shared" si="3"/>
        <v>20.243104254324454</v>
      </c>
      <c r="M49" s="18">
        <f t="shared" si="4"/>
        <v>0.13016129032258067</v>
      </c>
      <c r="N49" s="11"/>
    </row>
    <row r="50" spans="1:14" ht="30" customHeight="1" x14ac:dyDescent="0.25">
      <c r="A50" s="14">
        <v>23</v>
      </c>
      <c r="B50" s="23" t="s">
        <v>303</v>
      </c>
      <c r="C50" s="14"/>
      <c r="D50" s="21" t="s">
        <v>167</v>
      </c>
      <c r="E50" s="29" t="s">
        <v>164</v>
      </c>
      <c r="F50" s="28" t="s">
        <v>33</v>
      </c>
      <c r="G50" s="21">
        <v>400</v>
      </c>
      <c r="H50" s="83">
        <v>82800</v>
      </c>
      <c r="I50" s="17">
        <f>H50/744/1000</f>
        <v>0.11129032258064517</v>
      </c>
      <c r="J50" s="16">
        <f t="shared" si="5"/>
        <v>410687.99999999994</v>
      </c>
      <c r="K50" s="17">
        <f t="shared" si="6"/>
        <v>0.55199999999999994</v>
      </c>
      <c r="L50" s="60">
        <f>(H50/J50)*100</f>
        <v>20.161290322580648</v>
      </c>
      <c r="M50" s="18">
        <f t="shared" si="4"/>
        <v>0.20870967741935489</v>
      </c>
      <c r="N50" s="11"/>
    </row>
    <row r="51" spans="1:14" ht="30" customHeight="1" x14ac:dyDescent="0.25">
      <c r="A51" s="14">
        <v>24</v>
      </c>
      <c r="B51" s="23" t="s">
        <v>304</v>
      </c>
      <c r="C51" s="14"/>
      <c r="D51" s="21" t="s">
        <v>167</v>
      </c>
      <c r="E51" s="29" t="s">
        <v>164</v>
      </c>
      <c r="F51" s="28" t="s">
        <v>33</v>
      </c>
      <c r="G51" s="21">
        <v>630</v>
      </c>
      <c r="H51" s="83">
        <v>115920</v>
      </c>
      <c r="I51" s="17">
        <f t="shared" si="7"/>
        <v>0.15580645161290324</v>
      </c>
      <c r="J51" s="16">
        <f t="shared" si="5"/>
        <v>646833.6</v>
      </c>
      <c r="K51" s="17">
        <f t="shared" si="6"/>
        <v>0.86939999999999995</v>
      </c>
      <c r="L51" s="60">
        <f t="shared" si="3"/>
        <v>17.921146953405017</v>
      </c>
      <c r="M51" s="18">
        <f t="shared" si="4"/>
        <v>0.34819354838709676</v>
      </c>
      <c r="N51" s="11"/>
    </row>
    <row r="52" spans="1:14" ht="30" customHeight="1" x14ac:dyDescent="0.25">
      <c r="A52" s="14">
        <v>25</v>
      </c>
      <c r="B52" s="23" t="s">
        <v>305</v>
      </c>
      <c r="C52" s="14"/>
      <c r="D52" s="21" t="s">
        <v>167</v>
      </c>
      <c r="E52" s="29" t="s">
        <v>164</v>
      </c>
      <c r="F52" s="28" t="s">
        <v>33</v>
      </c>
      <c r="G52" s="21">
        <v>630</v>
      </c>
      <c r="H52" s="83">
        <v>81960</v>
      </c>
      <c r="I52" s="17">
        <f t="shared" si="7"/>
        <v>0.11016129032258064</v>
      </c>
      <c r="J52" s="16">
        <f t="shared" si="5"/>
        <v>646833.6</v>
      </c>
      <c r="K52" s="17">
        <f t="shared" si="6"/>
        <v>0.86939999999999995</v>
      </c>
      <c r="L52" s="60">
        <f t="shared" si="3"/>
        <v>12.670955868711831</v>
      </c>
      <c r="M52" s="18">
        <f t="shared" si="4"/>
        <v>0.39383870967741935</v>
      </c>
      <c r="N52" s="11"/>
    </row>
    <row r="53" spans="1:14" ht="30" customHeight="1" x14ac:dyDescent="0.25">
      <c r="A53" s="14">
        <v>26</v>
      </c>
      <c r="B53" s="23" t="s">
        <v>306</v>
      </c>
      <c r="C53" s="14"/>
      <c r="D53" s="21" t="s">
        <v>167</v>
      </c>
      <c r="E53" s="29" t="s">
        <v>164</v>
      </c>
      <c r="F53" s="28" t="s">
        <v>33</v>
      </c>
      <c r="G53" s="21">
        <v>320</v>
      </c>
      <c r="H53" s="83">
        <v>85680</v>
      </c>
      <c r="I53" s="17">
        <f t="shared" si="7"/>
        <v>0.11516129032258064</v>
      </c>
      <c r="J53" s="16">
        <f t="shared" si="5"/>
        <v>328550.39999999997</v>
      </c>
      <c r="K53" s="17">
        <f t="shared" si="6"/>
        <v>0.44159999999999999</v>
      </c>
      <c r="L53" s="60">
        <f t="shared" si="3"/>
        <v>26.078190743338009</v>
      </c>
      <c r="M53" s="18">
        <f t="shared" si="4"/>
        <v>0.14083870967741935</v>
      </c>
      <c r="N53" s="11"/>
    </row>
    <row r="54" spans="1:14" ht="30" customHeight="1" x14ac:dyDescent="0.25">
      <c r="A54" s="14">
        <v>27</v>
      </c>
      <c r="B54" s="23" t="s">
        <v>307</v>
      </c>
      <c r="C54" s="14"/>
      <c r="D54" s="21" t="s">
        <v>167</v>
      </c>
      <c r="E54" s="29" t="s">
        <v>164</v>
      </c>
      <c r="F54" s="28" t="s">
        <v>33</v>
      </c>
      <c r="G54" s="21">
        <v>320</v>
      </c>
      <c r="H54" s="83">
        <v>74520</v>
      </c>
      <c r="I54" s="17">
        <f t="shared" si="7"/>
        <v>0.10016129032258064</v>
      </c>
      <c r="J54" s="16">
        <f t="shared" si="5"/>
        <v>328550.39999999997</v>
      </c>
      <c r="K54" s="17">
        <f t="shared" si="6"/>
        <v>0.44159999999999999</v>
      </c>
      <c r="L54" s="60">
        <f t="shared" si="3"/>
        <v>22.681451612903228</v>
      </c>
      <c r="M54" s="18">
        <f t="shared" si="4"/>
        <v>0.15583870967741936</v>
      </c>
      <c r="N54" s="11"/>
    </row>
    <row r="55" spans="1:14" ht="30" customHeight="1" x14ac:dyDescent="0.25">
      <c r="A55" s="14">
        <v>28</v>
      </c>
      <c r="B55" s="23" t="s">
        <v>308</v>
      </c>
      <c r="C55" s="14"/>
      <c r="D55" s="21" t="s">
        <v>182</v>
      </c>
      <c r="E55" s="29" t="s">
        <v>164</v>
      </c>
      <c r="F55" s="28" t="s">
        <v>33</v>
      </c>
      <c r="G55" s="21">
        <v>320</v>
      </c>
      <c r="H55" s="83">
        <v>101520</v>
      </c>
      <c r="I55" s="17">
        <f t="shared" si="7"/>
        <v>0.1364516129032258</v>
      </c>
      <c r="J55" s="16">
        <f t="shared" si="5"/>
        <v>328550.39999999997</v>
      </c>
      <c r="K55" s="17">
        <f t="shared" si="6"/>
        <v>0.44159999999999999</v>
      </c>
      <c r="L55" s="60">
        <f t="shared" si="3"/>
        <v>30.899368863955125</v>
      </c>
      <c r="M55" s="18">
        <f t="shared" si="4"/>
        <v>0.11954838709677421</v>
      </c>
      <c r="N55" s="11"/>
    </row>
    <row r="56" spans="1:14" ht="30" customHeight="1" x14ac:dyDescent="0.25">
      <c r="A56" s="14">
        <v>29</v>
      </c>
      <c r="B56" s="23" t="s">
        <v>309</v>
      </c>
      <c r="C56" s="14"/>
      <c r="D56" s="21" t="s">
        <v>182</v>
      </c>
      <c r="E56" s="29" t="s">
        <v>164</v>
      </c>
      <c r="F56" s="28" t="s">
        <v>33</v>
      </c>
      <c r="G56" s="21">
        <v>400</v>
      </c>
      <c r="H56" s="83">
        <v>71040</v>
      </c>
      <c r="I56" s="17">
        <f t="shared" si="7"/>
        <v>9.5483870967741941E-2</v>
      </c>
      <c r="J56" s="16">
        <f t="shared" si="5"/>
        <v>410687.99999999994</v>
      </c>
      <c r="K56" s="17">
        <f t="shared" si="6"/>
        <v>0.55199999999999994</v>
      </c>
      <c r="L56" s="60">
        <f t="shared" si="3"/>
        <v>17.297802711547455</v>
      </c>
      <c r="M56" s="18">
        <f t="shared" si="4"/>
        <v>0.22451612903225812</v>
      </c>
      <c r="N56" s="11"/>
    </row>
    <row r="57" spans="1:14" ht="30" customHeight="1" x14ac:dyDescent="0.25">
      <c r="A57" s="14">
        <v>30</v>
      </c>
      <c r="B57" s="23" t="s">
        <v>310</v>
      </c>
      <c r="C57" s="14"/>
      <c r="D57" s="21" t="s">
        <v>182</v>
      </c>
      <c r="E57" s="29" t="s">
        <v>164</v>
      </c>
      <c r="F57" s="28" t="s">
        <v>33</v>
      </c>
      <c r="G57" s="21">
        <v>400</v>
      </c>
      <c r="H57" s="83">
        <v>0</v>
      </c>
      <c r="I57" s="17">
        <f t="shared" si="7"/>
        <v>0</v>
      </c>
      <c r="J57" s="16">
        <f t="shared" si="5"/>
        <v>410687.99999999994</v>
      </c>
      <c r="K57" s="17">
        <f t="shared" si="6"/>
        <v>0.55199999999999994</v>
      </c>
      <c r="L57" s="60">
        <f t="shared" si="3"/>
        <v>0</v>
      </c>
      <c r="M57" s="18">
        <f t="shared" si="4"/>
        <v>0.32000000000000006</v>
      </c>
      <c r="N57" s="11"/>
    </row>
    <row r="58" spans="1:14" ht="30" customHeight="1" x14ac:dyDescent="0.25">
      <c r="A58" s="14">
        <v>31</v>
      </c>
      <c r="B58" s="23" t="s">
        <v>311</v>
      </c>
      <c r="C58" s="14"/>
      <c r="D58" s="21" t="s">
        <v>182</v>
      </c>
      <c r="E58" s="29" t="s">
        <v>164</v>
      </c>
      <c r="F58" s="28" t="s">
        <v>33</v>
      </c>
      <c r="G58" s="21">
        <v>400</v>
      </c>
      <c r="H58" s="83">
        <v>128160</v>
      </c>
      <c r="I58" s="17">
        <f t="shared" si="7"/>
        <v>0.17225806451612902</v>
      </c>
      <c r="J58" s="16">
        <f t="shared" si="5"/>
        <v>410687.99999999994</v>
      </c>
      <c r="K58" s="17">
        <f t="shared" si="6"/>
        <v>0.55199999999999994</v>
      </c>
      <c r="L58" s="60">
        <f t="shared" si="3"/>
        <v>31.206171107994397</v>
      </c>
      <c r="M58" s="18">
        <f t="shared" si="4"/>
        <v>0.14774193548387105</v>
      </c>
      <c r="N58" s="11"/>
    </row>
    <row r="59" spans="1:14" ht="30" customHeight="1" x14ac:dyDescent="0.25">
      <c r="A59" s="14">
        <v>32</v>
      </c>
      <c r="B59" s="23" t="s">
        <v>312</v>
      </c>
      <c r="C59" s="14"/>
      <c r="D59" s="21" t="s">
        <v>182</v>
      </c>
      <c r="E59" s="29" t="s">
        <v>164</v>
      </c>
      <c r="F59" s="28" t="s">
        <v>33</v>
      </c>
      <c r="G59" s="21">
        <v>400</v>
      </c>
      <c r="H59" s="83">
        <v>135720</v>
      </c>
      <c r="I59" s="17">
        <f t="shared" si="7"/>
        <v>0.18241935483870966</v>
      </c>
      <c r="J59" s="16">
        <f t="shared" si="5"/>
        <v>410687.99999999994</v>
      </c>
      <c r="K59" s="17">
        <f t="shared" si="6"/>
        <v>0.55199999999999994</v>
      </c>
      <c r="L59" s="60">
        <f t="shared" si="3"/>
        <v>33.046984572230024</v>
      </c>
      <c r="M59" s="18">
        <f t="shared" si="4"/>
        <v>0.1375806451612904</v>
      </c>
      <c r="N59" s="11"/>
    </row>
    <row r="60" spans="1:14" ht="30" customHeight="1" x14ac:dyDescent="0.25">
      <c r="A60" s="14">
        <v>33</v>
      </c>
      <c r="B60" s="23" t="s">
        <v>313</v>
      </c>
      <c r="C60" s="14"/>
      <c r="D60" s="21" t="s">
        <v>182</v>
      </c>
      <c r="E60" s="29" t="s">
        <v>164</v>
      </c>
      <c r="F60" s="28" t="s">
        <v>33</v>
      </c>
      <c r="G60" s="21">
        <v>320</v>
      </c>
      <c r="H60" s="83">
        <v>107400</v>
      </c>
      <c r="I60" s="17">
        <f t="shared" si="7"/>
        <v>0.14435483870967741</v>
      </c>
      <c r="J60" s="16">
        <f t="shared" si="5"/>
        <v>328550.39999999997</v>
      </c>
      <c r="K60" s="17">
        <f t="shared" si="6"/>
        <v>0.44159999999999999</v>
      </c>
      <c r="L60" s="60">
        <f t="shared" si="3"/>
        <v>32.689048620850869</v>
      </c>
      <c r="M60" s="18">
        <f t="shared" si="4"/>
        <v>0.11164516129032259</v>
      </c>
      <c r="N60" s="11"/>
    </row>
    <row r="61" spans="1:14" ht="30" customHeight="1" x14ac:dyDescent="0.25">
      <c r="A61" s="14">
        <v>34</v>
      </c>
      <c r="B61" s="23" t="s">
        <v>314</v>
      </c>
      <c r="C61" s="14"/>
      <c r="D61" s="21" t="s">
        <v>182</v>
      </c>
      <c r="E61" s="29" t="s">
        <v>164</v>
      </c>
      <c r="F61" s="28" t="s">
        <v>33</v>
      </c>
      <c r="G61" s="21">
        <v>400</v>
      </c>
      <c r="H61" s="83">
        <v>146000</v>
      </c>
      <c r="I61" s="17">
        <f t="shared" si="7"/>
        <v>0.19623655913978497</v>
      </c>
      <c r="J61" s="16">
        <f t="shared" si="5"/>
        <v>410687.99999999994</v>
      </c>
      <c r="K61" s="17">
        <f t="shared" si="6"/>
        <v>0.55199999999999994</v>
      </c>
      <c r="L61" s="60">
        <f t="shared" si="3"/>
        <v>35.550101293439305</v>
      </c>
      <c r="M61" s="18">
        <f t="shared" si="4"/>
        <v>0.1237634408602151</v>
      </c>
      <c r="N61" s="11"/>
    </row>
    <row r="62" spans="1:14" ht="30" customHeight="1" x14ac:dyDescent="0.25">
      <c r="A62" s="14">
        <v>35</v>
      </c>
      <c r="B62" s="23" t="s">
        <v>315</v>
      </c>
      <c r="C62" s="14"/>
      <c r="D62" s="21" t="s">
        <v>182</v>
      </c>
      <c r="E62" s="29" t="s">
        <v>164</v>
      </c>
      <c r="F62" s="28" t="s">
        <v>33</v>
      </c>
      <c r="G62" s="21">
        <v>250</v>
      </c>
      <c r="H62" s="83">
        <v>13360</v>
      </c>
      <c r="I62" s="17">
        <f t="shared" si="7"/>
        <v>1.7956989247311827E-2</v>
      </c>
      <c r="J62" s="16">
        <f t="shared" si="5"/>
        <v>256679.99999999997</v>
      </c>
      <c r="K62" s="17">
        <f t="shared" si="6"/>
        <v>0.34499999999999992</v>
      </c>
      <c r="L62" s="60">
        <f t="shared" si="3"/>
        <v>5.2049244195106752</v>
      </c>
      <c r="M62" s="18">
        <f t="shared" si="4"/>
        <v>0.18204301075268819</v>
      </c>
      <c r="N62" s="11"/>
    </row>
    <row r="63" spans="1:14" ht="30" customHeight="1" x14ac:dyDescent="0.25">
      <c r="A63" s="14">
        <v>36</v>
      </c>
      <c r="B63" s="23" t="s">
        <v>316</v>
      </c>
      <c r="C63" s="14"/>
      <c r="D63" s="21" t="s">
        <v>180</v>
      </c>
      <c r="E63" s="29" t="s">
        <v>164</v>
      </c>
      <c r="F63" s="28" t="s">
        <v>33</v>
      </c>
      <c r="G63" s="21">
        <v>250</v>
      </c>
      <c r="H63" s="83">
        <v>20160</v>
      </c>
      <c r="I63" s="17">
        <f t="shared" si="7"/>
        <v>2.7096774193548386E-2</v>
      </c>
      <c r="J63" s="16">
        <f t="shared" si="5"/>
        <v>256679.99999999997</v>
      </c>
      <c r="K63" s="17">
        <f t="shared" si="6"/>
        <v>0.34499999999999992</v>
      </c>
      <c r="L63" s="60">
        <f t="shared" si="3"/>
        <v>7.8541374474053312</v>
      </c>
      <c r="M63" s="18">
        <f t="shared" si="4"/>
        <v>0.17290322580645162</v>
      </c>
      <c r="N63" s="11"/>
    </row>
    <row r="64" spans="1:14" ht="30" customHeight="1" x14ac:dyDescent="0.25">
      <c r="A64" s="14">
        <v>37</v>
      </c>
      <c r="B64" s="23" t="s">
        <v>318</v>
      </c>
      <c r="C64" s="14"/>
      <c r="D64" s="21" t="s">
        <v>178</v>
      </c>
      <c r="E64" s="29" t="s">
        <v>164</v>
      </c>
      <c r="F64" s="28" t="s">
        <v>33</v>
      </c>
      <c r="G64" s="21">
        <v>320</v>
      </c>
      <c r="H64" s="83">
        <v>105720</v>
      </c>
      <c r="I64" s="17">
        <f t="shared" si="7"/>
        <v>0.14209677419354838</v>
      </c>
      <c r="J64" s="16">
        <f t="shared" si="5"/>
        <v>328550.39999999997</v>
      </c>
      <c r="K64" s="17">
        <f t="shared" si="6"/>
        <v>0.44159999999999999</v>
      </c>
      <c r="L64" s="60">
        <f t="shared" si="3"/>
        <v>32.177711547452084</v>
      </c>
      <c r="M64" s="18">
        <f t="shared" si="4"/>
        <v>0.11390322580645162</v>
      </c>
      <c r="N64" s="11"/>
    </row>
    <row r="65" spans="1:17" s="55" customFormat="1" ht="30" customHeight="1" x14ac:dyDescent="0.25">
      <c r="A65" s="14">
        <v>38</v>
      </c>
      <c r="B65" s="23" t="s">
        <v>317</v>
      </c>
      <c r="C65" s="29"/>
      <c r="D65" s="28" t="s">
        <v>178</v>
      </c>
      <c r="E65" s="29" t="s">
        <v>164</v>
      </c>
      <c r="F65" s="28" t="s">
        <v>33</v>
      </c>
      <c r="G65" s="21">
        <v>250</v>
      </c>
      <c r="H65" s="83">
        <v>93600</v>
      </c>
      <c r="I65" s="17">
        <f t="shared" si="7"/>
        <v>0.12580645161290324</v>
      </c>
      <c r="J65" s="43">
        <f t="shared" si="5"/>
        <v>256679.99999999997</v>
      </c>
      <c r="K65" s="45">
        <f t="shared" si="6"/>
        <v>0.34499999999999992</v>
      </c>
      <c r="L65" s="60">
        <f t="shared" si="3"/>
        <v>36.465638148667608</v>
      </c>
      <c r="M65" s="53">
        <f t="shared" si="4"/>
        <v>7.4193548387096769E-2</v>
      </c>
      <c r="N65" s="11"/>
      <c r="O65" s="41"/>
      <c r="P65" s="41"/>
      <c r="Q65" s="41"/>
    </row>
    <row r="66" spans="1:17" ht="30" customHeight="1" x14ac:dyDescent="0.25">
      <c r="A66" s="14">
        <v>39</v>
      </c>
      <c r="B66" s="23" t="s">
        <v>319</v>
      </c>
      <c r="C66" s="14"/>
      <c r="D66" s="21" t="s">
        <v>178</v>
      </c>
      <c r="E66" s="29" t="s">
        <v>164</v>
      </c>
      <c r="F66" s="28" t="s">
        <v>33</v>
      </c>
      <c r="G66" s="21">
        <v>320</v>
      </c>
      <c r="H66" s="83">
        <v>87720</v>
      </c>
      <c r="I66" s="17">
        <f t="shared" si="7"/>
        <v>0.11790322580645161</v>
      </c>
      <c r="J66" s="16">
        <f t="shared" si="5"/>
        <v>328550.39999999997</v>
      </c>
      <c r="K66" s="17">
        <f t="shared" si="6"/>
        <v>0.44159999999999999</v>
      </c>
      <c r="L66" s="60">
        <f t="shared" si="3"/>
        <v>26.699100046750821</v>
      </c>
      <c r="M66" s="18">
        <f t="shared" si="4"/>
        <v>0.13809677419354838</v>
      </c>
      <c r="N66" s="11"/>
    </row>
    <row r="67" spans="1:17" ht="30" customHeight="1" x14ac:dyDescent="0.25">
      <c r="A67" s="14">
        <v>40</v>
      </c>
      <c r="B67" s="23" t="s">
        <v>320</v>
      </c>
      <c r="C67" s="14"/>
      <c r="D67" s="21" t="s">
        <v>178</v>
      </c>
      <c r="E67" s="29" t="s">
        <v>164</v>
      </c>
      <c r="F67" s="28" t="s">
        <v>33</v>
      </c>
      <c r="G67" s="21">
        <v>400</v>
      </c>
      <c r="H67" s="83">
        <v>59600</v>
      </c>
      <c r="I67" s="17">
        <f t="shared" si="7"/>
        <v>8.0107526881720431E-2</v>
      </c>
      <c r="J67" s="16">
        <f t="shared" si="5"/>
        <v>410687.99999999994</v>
      </c>
      <c r="K67" s="17">
        <f t="shared" si="6"/>
        <v>0.55199999999999994</v>
      </c>
      <c r="L67" s="60">
        <f t="shared" si="3"/>
        <v>14.512233130746457</v>
      </c>
      <c r="M67" s="18">
        <f t="shared" si="4"/>
        <v>0.23989247311827963</v>
      </c>
      <c r="N67" s="11"/>
    </row>
    <row r="68" spans="1:17" ht="30" customHeight="1" x14ac:dyDescent="0.25">
      <c r="A68" s="14">
        <v>41</v>
      </c>
      <c r="B68" s="59" t="s">
        <v>321</v>
      </c>
      <c r="C68" s="14"/>
      <c r="D68" s="21" t="s">
        <v>178</v>
      </c>
      <c r="E68" s="29" t="s">
        <v>164</v>
      </c>
      <c r="F68" s="28" t="s">
        <v>33</v>
      </c>
      <c r="G68" s="21">
        <v>400</v>
      </c>
      <c r="H68" s="83">
        <v>101000</v>
      </c>
      <c r="I68" s="17">
        <f t="shared" si="7"/>
        <v>0.135752688172043</v>
      </c>
      <c r="J68" s="16">
        <f t="shared" si="5"/>
        <v>410687.99999999994</v>
      </c>
      <c r="K68" s="17">
        <f t="shared" si="6"/>
        <v>0.55199999999999994</v>
      </c>
      <c r="L68" s="60">
        <f t="shared" si="3"/>
        <v>24.592878292036779</v>
      </c>
      <c r="M68" s="18">
        <f t="shared" si="4"/>
        <v>0.18424731182795706</v>
      </c>
      <c r="N68" s="11"/>
    </row>
    <row r="69" spans="1:17" ht="30" customHeight="1" x14ac:dyDescent="0.25">
      <c r="A69" s="14">
        <v>42</v>
      </c>
      <c r="B69" s="23" t="s">
        <v>322</v>
      </c>
      <c r="C69" s="14"/>
      <c r="D69" s="21" t="s">
        <v>178</v>
      </c>
      <c r="E69" s="29" t="s">
        <v>164</v>
      </c>
      <c r="F69" s="28" t="s">
        <v>33</v>
      </c>
      <c r="G69" s="21">
        <v>400</v>
      </c>
      <c r="H69" s="83">
        <v>106680</v>
      </c>
      <c r="I69" s="17">
        <f t="shared" si="7"/>
        <v>0.14338709677419353</v>
      </c>
      <c r="J69" s="16">
        <f t="shared" si="5"/>
        <v>410687.99999999994</v>
      </c>
      <c r="K69" s="17">
        <f t="shared" si="6"/>
        <v>0.55199999999999994</v>
      </c>
      <c r="L69" s="60">
        <f t="shared" si="3"/>
        <v>25.975923328658258</v>
      </c>
      <c r="M69" s="18">
        <f t="shared" si="4"/>
        <v>0.17661290322580653</v>
      </c>
      <c r="N69" s="11"/>
    </row>
    <row r="70" spans="1:17" ht="30" customHeight="1" x14ac:dyDescent="0.25">
      <c r="A70" s="14">
        <v>43</v>
      </c>
      <c r="B70" s="23" t="s">
        <v>323</v>
      </c>
      <c r="C70" s="14"/>
      <c r="D70" s="21" t="s">
        <v>183</v>
      </c>
      <c r="E70" s="29" t="s">
        <v>164</v>
      </c>
      <c r="F70" s="28" t="s">
        <v>33</v>
      </c>
      <c r="G70" s="21">
        <v>400</v>
      </c>
      <c r="H70" s="83">
        <v>85873.400000000038</v>
      </c>
      <c r="I70" s="17">
        <f t="shared" si="7"/>
        <v>0.11542123655913984</v>
      </c>
      <c r="J70" s="16">
        <f t="shared" si="5"/>
        <v>410687.99999999994</v>
      </c>
      <c r="K70" s="17">
        <f t="shared" si="6"/>
        <v>0.55199999999999994</v>
      </c>
      <c r="L70" s="60">
        <f t="shared" si="3"/>
        <v>20.909644304192003</v>
      </c>
      <c r="M70" s="18">
        <f t="shared" si="4"/>
        <v>0.20457876344086023</v>
      </c>
      <c r="N70" s="11"/>
    </row>
    <row r="71" spans="1:17" ht="30" customHeight="1" x14ac:dyDescent="0.25">
      <c r="A71" s="14">
        <v>44</v>
      </c>
      <c r="B71" s="23" t="s">
        <v>324</v>
      </c>
      <c r="C71" s="14"/>
      <c r="D71" s="21" t="s">
        <v>183</v>
      </c>
      <c r="E71" s="29" t="s">
        <v>164</v>
      </c>
      <c r="F71" s="28" t="s">
        <v>33</v>
      </c>
      <c r="G71" s="21">
        <v>250</v>
      </c>
      <c r="H71" s="83">
        <v>87600</v>
      </c>
      <c r="I71" s="17">
        <f t="shared" si="7"/>
        <v>0.11774193548387096</v>
      </c>
      <c r="J71" s="16">
        <f t="shared" si="5"/>
        <v>256679.99999999997</v>
      </c>
      <c r="K71" s="17">
        <f t="shared" si="6"/>
        <v>0.34499999999999992</v>
      </c>
      <c r="L71" s="60">
        <f t="shared" si="3"/>
        <v>34.128097241701731</v>
      </c>
      <c r="M71" s="18">
        <f t="shared" si="4"/>
        <v>8.2258064516129048E-2</v>
      </c>
      <c r="N71" s="11"/>
    </row>
    <row r="72" spans="1:17" ht="30" customHeight="1" x14ac:dyDescent="0.25">
      <c r="A72" s="14">
        <v>45</v>
      </c>
      <c r="B72" s="23" t="s">
        <v>325</v>
      </c>
      <c r="C72" s="14"/>
      <c r="D72" s="21" t="s">
        <v>184</v>
      </c>
      <c r="E72" s="29" t="s">
        <v>164</v>
      </c>
      <c r="F72" s="28" t="s">
        <v>33</v>
      </c>
      <c r="G72" s="21">
        <v>320</v>
      </c>
      <c r="H72" s="83">
        <v>52320</v>
      </c>
      <c r="I72" s="17">
        <f t="shared" si="7"/>
        <v>7.0322580645161295E-2</v>
      </c>
      <c r="J72" s="16">
        <f t="shared" si="5"/>
        <v>328550.39999999997</v>
      </c>
      <c r="K72" s="17">
        <f t="shared" si="6"/>
        <v>0.44159999999999999</v>
      </c>
      <c r="L72" s="60">
        <f t="shared" si="3"/>
        <v>15.924497428705003</v>
      </c>
      <c r="M72" s="18">
        <f t="shared" si="4"/>
        <v>0.18567741935483872</v>
      </c>
      <c r="N72" s="11"/>
    </row>
    <row r="73" spans="1:17" ht="30" customHeight="1" x14ac:dyDescent="0.25">
      <c r="A73" s="14">
        <v>46</v>
      </c>
      <c r="B73" s="23" t="s">
        <v>326</v>
      </c>
      <c r="C73" s="14"/>
      <c r="D73" s="21" t="s">
        <v>185</v>
      </c>
      <c r="E73" s="29" t="s">
        <v>164</v>
      </c>
      <c r="F73" s="28" t="s">
        <v>33</v>
      </c>
      <c r="G73" s="21">
        <v>250</v>
      </c>
      <c r="H73" s="83">
        <v>16640</v>
      </c>
      <c r="I73" s="17">
        <f t="shared" si="7"/>
        <v>2.2365591397849462E-2</v>
      </c>
      <c r="J73" s="16">
        <f t="shared" si="5"/>
        <v>256679.99999999997</v>
      </c>
      <c r="K73" s="17">
        <f t="shared" si="6"/>
        <v>0.34499999999999992</v>
      </c>
      <c r="L73" s="60">
        <f t="shared" si="3"/>
        <v>6.4827801153186853</v>
      </c>
      <c r="M73" s="18">
        <f t="shared" si="4"/>
        <v>0.17763440860215055</v>
      </c>
      <c r="N73" s="11"/>
    </row>
    <row r="74" spans="1:17" ht="30" customHeight="1" x14ac:dyDescent="0.25">
      <c r="A74" s="14">
        <v>47</v>
      </c>
      <c r="B74" s="23" t="s">
        <v>327</v>
      </c>
      <c r="C74" s="14"/>
      <c r="D74" s="21" t="s">
        <v>186</v>
      </c>
      <c r="E74" s="29" t="s">
        <v>164</v>
      </c>
      <c r="F74" s="28" t="s">
        <v>33</v>
      </c>
      <c r="G74" s="21">
        <v>320</v>
      </c>
      <c r="H74" s="83">
        <v>45040</v>
      </c>
      <c r="I74" s="17">
        <f t="shared" si="7"/>
        <v>6.0537634408602152E-2</v>
      </c>
      <c r="J74" s="16">
        <f t="shared" si="5"/>
        <v>328550.39999999997</v>
      </c>
      <c r="K74" s="17">
        <f t="shared" si="6"/>
        <v>0.44159999999999999</v>
      </c>
      <c r="L74" s="60">
        <f t="shared" si="3"/>
        <v>13.708703443976939</v>
      </c>
      <c r="M74" s="18">
        <f t="shared" si="4"/>
        <v>0.19546236559139785</v>
      </c>
      <c r="N74" s="11"/>
    </row>
    <row r="75" spans="1:17" ht="30" customHeight="1" x14ac:dyDescent="0.25">
      <c r="A75" s="14">
        <v>48</v>
      </c>
      <c r="B75" s="23" t="s">
        <v>328</v>
      </c>
      <c r="C75" s="14"/>
      <c r="D75" s="21" t="s">
        <v>206</v>
      </c>
      <c r="E75" s="29" t="s">
        <v>164</v>
      </c>
      <c r="F75" s="28" t="s">
        <v>33</v>
      </c>
      <c r="G75" s="21">
        <v>320</v>
      </c>
      <c r="H75" s="83">
        <v>53400</v>
      </c>
      <c r="I75" s="17">
        <f t="shared" si="7"/>
        <v>7.17741935483871E-2</v>
      </c>
      <c r="J75" s="16">
        <f t="shared" si="5"/>
        <v>328550.39999999997</v>
      </c>
      <c r="K75" s="17">
        <f t="shared" si="6"/>
        <v>0.44159999999999999</v>
      </c>
      <c r="L75" s="60">
        <f t="shared" si="3"/>
        <v>16.253214118747081</v>
      </c>
      <c r="M75" s="18">
        <f t="shared" si="4"/>
        <v>0.18422580645161291</v>
      </c>
      <c r="N75" s="11"/>
    </row>
    <row r="76" spans="1:17" ht="30" customHeight="1" x14ac:dyDescent="0.25">
      <c r="A76" s="14">
        <v>49</v>
      </c>
      <c r="B76" s="23" t="s">
        <v>329</v>
      </c>
      <c r="C76" s="14"/>
      <c r="D76" s="21" t="s">
        <v>188</v>
      </c>
      <c r="E76" s="29" t="s">
        <v>164</v>
      </c>
      <c r="F76" s="28" t="s">
        <v>33</v>
      </c>
      <c r="G76" s="21">
        <v>320</v>
      </c>
      <c r="H76" s="83">
        <v>45360</v>
      </c>
      <c r="I76" s="17">
        <f t="shared" si="7"/>
        <v>6.096774193548387E-2</v>
      </c>
      <c r="J76" s="16">
        <f t="shared" si="5"/>
        <v>328550.39999999997</v>
      </c>
      <c r="K76" s="17">
        <f t="shared" si="6"/>
        <v>0.44159999999999999</v>
      </c>
      <c r="L76" s="60">
        <f t="shared" si="3"/>
        <v>13.806100981767184</v>
      </c>
      <c r="M76" s="18">
        <f t="shared" si="4"/>
        <v>0.19503225806451613</v>
      </c>
      <c r="N76" s="11"/>
    </row>
    <row r="77" spans="1:17" ht="30" customHeight="1" x14ac:dyDescent="0.25">
      <c r="A77" s="14">
        <v>50</v>
      </c>
      <c r="B77" s="23" t="s">
        <v>330</v>
      </c>
      <c r="C77" s="14"/>
      <c r="D77" s="21" t="s">
        <v>189</v>
      </c>
      <c r="E77" s="29" t="s">
        <v>164</v>
      </c>
      <c r="F77" s="28" t="s">
        <v>33</v>
      </c>
      <c r="G77" s="21">
        <v>400</v>
      </c>
      <c r="H77" s="83">
        <v>90840</v>
      </c>
      <c r="I77" s="17">
        <f t="shared" si="7"/>
        <v>0.12209677419354839</v>
      </c>
      <c r="J77" s="16">
        <f t="shared" si="5"/>
        <v>410687.99999999994</v>
      </c>
      <c r="K77" s="17">
        <f t="shared" si="6"/>
        <v>0.55199999999999994</v>
      </c>
      <c r="L77" s="60">
        <f t="shared" ref="L77:L136" si="8">(H77/J77)*100</f>
        <v>22.118980832164567</v>
      </c>
      <c r="M77" s="18">
        <f t="shared" ref="M77:M134" si="9">G77/1000*0.8-I77</f>
        <v>0.19790322580645167</v>
      </c>
      <c r="N77" s="11"/>
    </row>
    <row r="78" spans="1:17" ht="30" customHeight="1" x14ac:dyDescent="0.25">
      <c r="A78" s="14">
        <v>51</v>
      </c>
      <c r="B78" s="23" t="s">
        <v>331</v>
      </c>
      <c r="C78" s="14"/>
      <c r="D78" s="21" t="s">
        <v>190</v>
      </c>
      <c r="E78" s="29" t="s">
        <v>164</v>
      </c>
      <c r="F78" s="28" t="s">
        <v>33</v>
      </c>
      <c r="G78" s="21">
        <v>400</v>
      </c>
      <c r="H78" s="83">
        <v>86760</v>
      </c>
      <c r="I78" s="17">
        <f t="shared" si="7"/>
        <v>0.11661290322580645</v>
      </c>
      <c r="J78" s="16">
        <f t="shared" si="5"/>
        <v>410687.99999999994</v>
      </c>
      <c r="K78" s="17">
        <f t="shared" si="6"/>
        <v>0.55199999999999994</v>
      </c>
      <c r="L78" s="60">
        <f t="shared" si="8"/>
        <v>21.125525946704073</v>
      </c>
      <c r="M78" s="18">
        <f t="shared" si="9"/>
        <v>0.20338709677419362</v>
      </c>
      <c r="N78" s="11"/>
    </row>
    <row r="79" spans="1:17" ht="30" customHeight="1" x14ac:dyDescent="0.25">
      <c r="A79" s="14">
        <v>52</v>
      </c>
      <c r="B79" s="23" t="s">
        <v>332</v>
      </c>
      <c r="C79" s="14"/>
      <c r="D79" s="21" t="s">
        <v>187</v>
      </c>
      <c r="E79" s="29" t="s">
        <v>164</v>
      </c>
      <c r="F79" s="28" t="s">
        <v>33</v>
      </c>
      <c r="G79" s="21">
        <v>320</v>
      </c>
      <c r="H79" s="83">
        <v>119520</v>
      </c>
      <c r="I79" s="17">
        <f t="shared" si="7"/>
        <v>0.16064516129032258</v>
      </c>
      <c r="J79" s="16">
        <f t="shared" si="5"/>
        <v>328550.39999999997</v>
      </c>
      <c r="K79" s="17">
        <f t="shared" si="6"/>
        <v>0.44159999999999999</v>
      </c>
      <c r="L79" s="60">
        <f t="shared" si="8"/>
        <v>36.377980364656388</v>
      </c>
      <c r="M79" s="18">
        <f t="shared" si="9"/>
        <v>9.5354838709677425E-2</v>
      </c>
      <c r="N79" s="11"/>
    </row>
    <row r="80" spans="1:17" ht="30" customHeight="1" x14ac:dyDescent="0.25">
      <c r="A80" s="14">
        <v>53</v>
      </c>
      <c r="B80" s="23" t="s">
        <v>333</v>
      </c>
      <c r="C80" s="14"/>
      <c r="D80" s="21" t="s">
        <v>191</v>
      </c>
      <c r="E80" s="29" t="s">
        <v>164</v>
      </c>
      <c r="F80" s="28" t="s">
        <v>33</v>
      </c>
      <c r="G80" s="21">
        <v>400</v>
      </c>
      <c r="H80" s="83">
        <v>49200</v>
      </c>
      <c r="I80" s="17">
        <f t="shared" si="7"/>
        <v>6.6129032258064518E-2</v>
      </c>
      <c r="J80" s="16">
        <f t="shared" si="5"/>
        <v>410687.99999999994</v>
      </c>
      <c r="K80" s="17">
        <f t="shared" si="6"/>
        <v>0.55199999999999994</v>
      </c>
      <c r="L80" s="60">
        <f t="shared" si="8"/>
        <v>11.979897148200095</v>
      </c>
      <c r="M80" s="18">
        <f t="shared" si="9"/>
        <v>0.25387096774193552</v>
      </c>
      <c r="N80" s="11"/>
    </row>
    <row r="81" spans="1:14" ht="30" customHeight="1" x14ac:dyDescent="0.25">
      <c r="A81" s="14">
        <v>54</v>
      </c>
      <c r="B81" s="23" t="s">
        <v>334</v>
      </c>
      <c r="C81" s="14"/>
      <c r="D81" s="21" t="s">
        <v>192</v>
      </c>
      <c r="E81" s="29" t="s">
        <v>164</v>
      </c>
      <c r="F81" s="28" t="s">
        <v>33</v>
      </c>
      <c r="G81" s="21">
        <v>320</v>
      </c>
      <c r="H81" s="83">
        <v>81120</v>
      </c>
      <c r="I81" s="17">
        <f t="shared" si="7"/>
        <v>0.10903225806451612</v>
      </c>
      <c r="J81" s="16">
        <f t="shared" si="5"/>
        <v>328550.39999999997</v>
      </c>
      <c r="K81" s="17">
        <f t="shared" si="6"/>
        <v>0.44159999999999999</v>
      </c>
      <c r="L81" s="60">
        <f t="shared" si="8"/>
        <v>24.690275829827023</v>
      </c>
      <c r="M81" s="18">
        <f t="shared" si="9"/>
        <v>0.1469677419354839</v>
      </c>
      <c r="N81" s="11"/>
    </row>
    <row r="82" spans="1:14" ht="30" customHeight="1" x14ac:dyDescent="0.25">
      <c r="A82" s="14">
        <v>55</v>
      </c>
      <c r="B82" s="23" t="s">
        <v>193</v>
      </c>
      <c r="C82" s="14"/>
      <c r="D82" s="21" t="s">
        <v>194</v>
      </c>
      <c r="E82" s="29" t="s">
        <v>164</v>
      </c>
      <c r="F82" s="28" t="s">
        <v>33</v>
      </c>
      <c r="G82" s="21">
        <v>100</v>
      </c>
      <c r="H82" s="83">
        <v>5927</v>
      </c>
      <c r="I82" s="17">
        <f t="shared" si="7"/>
        <v>7.9663978494623651E-3</v>
      </c>
      <c r="J82" s="16">
        <f>G82*744*1.38</f>
        <v>102671.99999999999</v>
      </c>
      <c r="K82" s="17">
        <f t="shared" si="6"/>
        <v>0.13799999999999998</v>
      </c>
      <c r="L82" s="60">
        <f t="shared" si="8"/>
        <v>5.7727520648278023</v>
      </c>
      <c r="M82" s="18">
        <f t="shared" si="9"/>
        <v>7.2033602150537654E-2</v>
      </c>
      <c r="N82" s="11"/>
    </row>
    <row r="83" spans="1:14" ht="30" customHeight="1" x14ac:dyDescent="0.25">
      <c r="A83" s="14">
        <v>56</v>
      </c>
      <c r="B83" s="23" t="s">
        <v>335</v>
      </c>
      <c r="C83" s="14"/>
      <c r="D83" s="21" t="s">
        <v>195</v>
      </c>
      <c r="E83" s="29" t="s">
        <v>164</v>
      </c>
      <c r="F83" s="28" t="s">
        <v>33</v>
      </c>
      <c r="G83" s="21">
        <v>320</v>
      </c>
      <c r="H83" s="83">
        <v>27960</v>
      </c>
      <c r="I83" s="17">
        <f t="shared" si="7"/>
        <v>3.7580645161290317E-2</v>
      </c>
      <c r="J83" s="16">
        <f t="shared" si="5"/>
        <v>328550.39999999997</v>
      </c>
      <c r="K83" s="17">
        <f t="shared" si="6"/>
        <v>0.44159999999999999</v>
      </c>
      <c r="L83" s="60">
        <f t="shared" si="8"/>
        <v>8.5101098644226276</v>
      </c>
      <c r="M83" s="18">
        <f t="shared" si="9"/>
        <v>0.2184193548387097</v>
      </c>
      <c r="N83" s="11"/>
    </row>
    <row r="84" spans="1:14" ht="30" customHeight="1" x14ac:dyDescent="0.25">
      <c r="A84" s="14">
        <v>57</v>
      </c>
      <c r="B84" s="23" t="s">
        <v>336</v>
      </c>
      <c r="C84" s="14"/>
      <c r="D84" s="21" t="s">
        <v>195</v>
      </c>
      <c r="E84" s="29" t="s">
        <v>164</v>
      </c>
      <c r="F84" s="28" t="s">
        <v>33</v>
      </c>
      <c r="G84" s="21">
        <v>250</v>
      </c>
      <c r="H84" s="83">
        <v>39480</v>
      </c>
      <c r="I84" s="17">
        <f t="shared" si="7"/>
        <v>5.3064516129032256E-2</v>
      </c>
      <c r="J84" s="16">
        <f t="shared" si="5"/>
        <v>256679.99999999997</v>
      </c>
      <c r="K84" s="17">
        <f t="shared" si="6"/>
        <v>0.34499999999999992</v>
      </c>
      <c r="L84" s="60">
        <f t="shared" si="8"/>
        <v>15.381019167835438</v>
      </c>
      <c r="M84" s="18">
        <f t="shared" si="9"/>
        <v>0.14693548387096775</v>
      </c>
      <c r="N84" s="11"/>
    </row>
    <row r="85" spans="1:14" ht="30" customHeight="1" x14ac:dyDescent="0.25">
      <c r="A85" s="14">
        <v>58</v>
      </c>
      <c r="B85" s="23" t="s">
        <v>337</v>
      </c>
      <c r="C85" s="14"/>
      <c r="D85" s="21" t="s">
        <v>196</v>
      </c>
      <c r="E85" s="29" t="s">
        <v>164</v>
      </c>
      <c r="F85" s="28" t="s">
        <v>33</v>
      </c>
      <c r="G85" s="21">
        <v>320</v>
      </c>
      <c r="H85" s="83">
        <v>83280</v>
      </c>
      <c r="I85" s="17">
        <f t="shared" si="7"/>
        <v>0.11193548387096774</v>
      </c>
      <c r="J85" s="16">
        <f t="shared" si="5"/>
        <v>328550.39999999997</v>
      </c>
      <c r="K85" s="17">
        <f t="shared" si="6"/>
        <v>0.44159999999999999</v>
      </c>
      <c r="L85" s="60">
        <f t="shared" si="8"/>
        <v>25.347709209911173</v>
      </c>
      <c r="M85" s="18">
        <f t="shared" si="9"/>
        <v>0.14406451612903226</v>
      </c>
      <c r="N85" s="11"/>
    </row>
    <row r="86" spans="1:14" ht="30" customHeight="1" x14ac:dyDescent="0.25">
      <c r="A86" s="14">
        <v>59</v>
      </c>
      <c r="B86" s="23" t="s">
        <v>338</v>
      </c>
      <c r="C86" s="14"/>
      <c r="D86" s="21" t="s">
        <v>197</v>
      </c>
      <c r="E86" s="29" t="s">
        <v>164</v>
      </c>
      <c r="F86" s="28" t="s">
        <v>33</v>
      </c>
      <c r="G86" s="21">
        <v>400</v>
      </c>
      <c r="H86" s="83">
        <v>75000</v>
      </c>
      <c r="I86" s="17">
        <f t="shared" si="7"/>
        <v>0.10080645161290323</v>
      </c>
      <c r="J86" s="16">
        <f t="shared" si="5"/>
        <v>410687.99999999994</v>
      </c>
      <c r="K86" s="17">
        <f t="shared" si="6"/>
        <v>0.55199999999999994</v>
      </c>
      <c r="L86" s="60">
        <f t="shared" si="8"/>
        <v>18.262038335670876</v>
      </c>
      <c r="M86" s="18">
        <f t="shared" si="9"/>
        <v>0.21919354838709681</v>
      </c>
      <c r="N86" s="11"/>
    </row>
    <row r="87" spans="1:14" ht="30" customHeight="1" x14ac:dyDescent="0.25">
      <c r="A87" s="113">
        <v>60</v>
      </c>
      <c r="B87" s="106" t="s">
        <v>339</v>
      </c>
      <c r="C87" s="14" t="s">
        <v>12</v>
      </c>
      <c r="D87" s="113" t="s">
        <v>198</v>
      </c>
      <c r="E87" s="108" t="s">
        <v>164</v>
      </c>
      <c r="F87" s="28" t="s">
        <v>33</v>
      </c>
      <c r="G87" s="21">
        <v>250</v>
      </c>
      <c r="H87" s="83">
        <v>75000</v>
      </c>
      <c r="I87" s="17">
        <f t="shared" si="7"/>
        <v>0.10080645161290323</v>
      </c>
      <c r="J87" s="16">
        <f t="shared" si="5"/>
        <v>256679.99999999997</v>
      </c>
      <c r="K87" s="17">
        <f t="shared" si="6"/>
        <v>0.34499999999999992</v>
      </c>
      <c r="L87" s="60">
        <f t="shared" si="8"/>
        <v>29.219261337073405</v>
      </c>
      <c r="M87" s="18">
        <f t="shared" si="9"/>
        <v>9.9193548387096778E-2</v>
      </c>
      <c r="N87" s="11"/>
    </row>
    <row r="88" spans="1:14" ht="30" customHeight="1" x14ac:dyDescent="0.25">
      <c r="A88" s="114"/>
      <c r="B88" s="107"/>
      <c r="C88" s="14" t="s">
        <v>15</v>
      </c>
      <c r="D88" s="114"/>
      <c r="E88" s="109"/>
      <c r="F88" s="28" t="s">
        <v>33</v>
      </c>
      <c r="G88" s="21">
        <v>400</v>
      </c>
      <c r="H88" s="83">
        <v>58800</v>
      </c>
      <c r="I88" s="17">
        <f t="shared" si="7"/>
        <v>7.9032258064516123E-2</v>
      </c>
      <c r="J88" s="16">
        <f t="shared" si="5"/>
        <v>410687.99999999994</v>
      </c>
      <c r="K88" s="17">
        <f t="shared" si="6"/>
        <v>0.55199999999999994</v>
      </c>
      <c r="L88" s="60">
        <f t="shared" si="8"/>
        <v>14.317438055165969</v>
      </c>
      <c r="M88" s="18">
        <f t="shared" si="9"/>
        <v>0.24096774193548393</v>
      </c>
      <c r="N88" s="11"/>
    </row>
    <row r="89" spans="1:14" ht="30" customHeight="1" x14ac:dyDescent="0.25">
      <c r="A89" s="14">
        <v>61</v>
      </c>
      <c r="B89" s="72" t="s">
        <v>340</v>
      </c>
      <c r="C89" s="14"/>
      <c r="D89" s="21" t="s">
        <v>198</v>
      </c>
      <c r="E89" s="29" t="s">
        <v>164</v>
      </c>
      <c r="F89" s="28" t="s">
        <v>33</v>
      </c>
      <c r="G89" s="21">
        <v>320</v>
      </c>
      <c r="H89" s="83">
        <v>24560</v>
      </c>
      <c r="I89" s="17">
        <f t="shared" si="7"/>
        <v>3.3010752688172038E-2</v>
      </c>
      <c r="J89" s="16">
        <f t="shared" si="5"/>
        <v>328550.39999999997</v>
      </c>
      <c r="K89" s="17">
        <f t="shared" si="6"/>
        <v>0.44159999999999999</v>
      </c>
      <c r="L89" s="60">
        <f t="shared" si="8"/>
        <v>7.4752610254012781</v>
      </c>
      <c r="M89" s="18">
        <f t="shared" si="9"/>
        <v>0.22298924731182795</v>
      </c>
      <c r="N89" s="11"/>
    </row>
    <row r="90" spans="1:14" ht="30" customHeight="1" x14ac:dyDescent="0.25">
      <c r="A90" s="14">
        <v>62</v>
      </c>
      <c r="B90" s="23" t="s">
        <v>341</v>
      </c>
      <c r="C90" s="14"/>
      <c r="D90" s="21" t="s">
        <v>199</v>
      </c>
      <c r="E90" s="29" t="s">
        <v>164</v>
      </c>
      <c r="F90" s="28" t="s">
        <v>33</v>
      </c>
      <c r="G90" s="21">
        <v>250</v>
      </c>
      <c r="H90" s="83">
        <v>86040</v>
      </c>
      <c r="I90" s="17">
        <f t="shared" si="7"/>
        <v>0.11564516129032258</v>
      </c>
      <c r="J90" s="16">
        <f t="shared" si="5"/>
        <v>256679.99999999997</v>
      </c>
      <c r="K90" s="17">
        <f t="shared" si="6"/>
        <v>0.34499999999999992</v>
      </c>
      <c r="L90" s="60">
        <f t="shared" si="8"/>
        <v>33.520336605890606</v>
      </c>
      <c r="M90" s="18">
        <f t="shared" si="9"/>
        <v>8.4354838709677429E-2</v>
      </c>
      <c r="N90" s="11"/>
    </row>
    <row r="91" spans="1:14" ht="30" customHeight="1" x14ac:dyDescent="0.25">
      <c r="A91" s="14">
        <v>63</v>
      </c>
      <c r="B91" s="23" t="s">
        <v>342</v>
      </c>
      <c r="C91" s="14"/>
      <c r="D91" s="21" t="s">
        <v>199</v>
      </c>
      <c r="E91" s="29" t="s">
        <v>164</v>
      </c>
      <c r="F91" s="28" t="s">
        <v>33</v>
      </c>
      <c r="G91" s="21">
        <v>320</v>
      </c>
      <c r="H91" s="83">
        <v>55520</v>
      </c>
      <c r="I91" s="17">
        <f t="shared" si="7"/>
        <v>7.4623655913978501E-2</v>
      </c>
      <c r="J91" s="16">
        <f t="shared" si="5"/>
        <v>328550.39999999997</v>
      </c>
      <c r="K91" s="17">
        <f t="shared" si="6"/>
        <v>0.44159999999999999</v>
      </c>
      <c r="L91" s="60">
        <f t="shared" si="8"/>
        <v>16.898472806607451</v>
      </c>
      <c r="M91" s="18">
        <f t="shared" si="9"/>
        <v>0.18137634408602149</v>
      </c>
      <c r="N91" s="11"/>
    </row>
    <row r="92" spans="1:14" ht="30" customHeight="1" x14ac:dyDescent="0.25">
      <c r="A92" s="14">
        <v>64</v>
      </c>
      <c r="B92" s="23" t="s">
        <v>343</v>
      </c>
      <c r="C92" s="14"/>
      <c r="D92" s="21" t="s">
        <v>200</v>
      </c>
      <c r="E92" s="29" t="s">
        <v>164</v>
      </c>
      <c r="F92" s="28" t="s">
        <v>33</v>
      </c>
      <c r="G92" s="21">
        <v>320</v>
      </c>
      <c r="H92" s="83">
        <v>42320</v>
      </c>
      <c r="I92" s="17">
        <f t="shared" si="7"/>
        <v>5.688172043010753E-2</v>
      </c>
      <c r="J92" s="16">
        <f t="shared" si="5"/>
        <v>328550.39999999997</v>
      </c>
      <c r="K92" s="17">
        <f t="shared" si="6"/>
        <v>0.44159999999999999</v>
      </c>
      <c r="L92" s="60">
        <f t="shared" si="8"/>
        <v>12.880824372759857</v>
      </c>
      <c r="M92" s="18">
        <f t="shared" si="9"/>
        <v>0.19911827956989248</v>
      </c>
      <c r="N92" s="11"/>
    </row>
    <row r="93" spans="1:14" ht="30" customHeight="1" x14ac:dyDescent="0.25">
      <c r="A93" s="14">
        <v>65</v>
      </c>
      <c r="B93" s="23" t="s">
        <v>344</v>
      </c>
      <c r="C93" s="14"/>
      <c r="D93" s="21" t="s">
        <v>200</v>
      </c>
      <c r="E93" s="29" t="s">
        <v>164</v>
      </c>
      <c r="F93" s="28" t="s">
        <v>33</v>
      </c>
      <c r="G93" s="21">
        <v>250</v>
      </c>
      <c r="H93" s="83">
        <v>52800</v>
      </c>
      <c r="I93" s="17">
        <f t="shared" si="7"/>
        <v>7.0967741935483872E-2</v>
      </c>
      <c r="J93" s="16">
        <f t="shared" si="5"/>
        <v>256679.99999999997</v>
      </c>
      <c r="K93" s="17">
        <f t="shared" si="6"/>
        <v>0.34499999999999992</v>
      </c>
      <c r="L93" s="60">
        <f t="shared" si="8"/>
        <v>20.570359981299674</v>
      </c>
      <c r="M93" s="18">
        <f t="shared" si="9"/>
        <v>0.12903225806451613</v>
      </c>
      <c r="N93" s="11"/>
    </row>
    <row r="94" spans="1:14" ht="30" customHeight="1" x14ac:dyDescent="0.25">
      <c r="A94" s="14">
        <v>66</v>
      </c>
      <c r="B94" s="23" t="s">
        <v>345</v>
      </c>
      <c r="C94" s="14"/>
      <c r="D94" s="21" t="s">
        <v>200</v>
      </c>
      <c r="E94" s="29" t="s">
        <v>164</v>
      </c>
      <c r="F94" s="28" t="s">
        <v>33</v>
      </c>
      <c r="G94" s="21">
        <v>400</v>
      </c>
      <c r="H94" s="83">
        <v>61680</v>
      </c>
      <c r="I94" s="17">
        <f t="shared" si="7"/>
        <v>8.2903225806451611E-2</v>
      </c>
      <c r="J94" s="16">
        <f t="shared" si="5"/>
        <v>410687.99999999994</v>
      </c>
      <c r="K94" s="17">
        <f t="shared" si="6"/>
        <v>0.55199999999999994</v>
      </c>
      <c r="L94" s="60">
        <f t="shared" si="8"/>
        <v>15.018700327255729</v>
      </c>
      <c r="M94" s="18">
        <f t="shared" si="9"/>
        <v>0.23709677419354847</v>
      </c>
      <c r="N94" s="11"/>
    </row>
    <row r="95" spans="1:14" ht="30" customHeight="1" x14ac:dyDescent="0.25">
      <c r="A95" s="14">
        <v>67</v>
      </c>
      <c r="B95" s="23" t="s">
        <v>346</v>
      </c>
      <c r="C95" s="14"/>
      <c r="D95" s="21" t="s">
        <v>200</v>
      </c>
      <c r="E95" s="29" t="s">
        <v>164</v>
      </c>
      <c r="F95" s="28" t="s">
        <v>33</v>
      </c>
      <c r="G95" s="21">
        <v>400</v>
      </c>
      <c r="H95" s="83">
        <v>11760</v>
      </c>
      <c r="I95" s="17">
        <f t="shared" si="7"/>
        <v>1.5806451612903227E-2</v>
      </c>
      <c r="J95" s="16">
        <f t="shared" si="5"/>
        <v>410687.99999999994</v>
      </c>
      <c r="K95" s="17">
        <f t="shared" si="6"/>
        <v>0.55199999999999994</v>
      </c>
      <c r="L95" s="60">
        <f t="shared" si="8"/>
        <v>2.8634876110331935</v>
      </c>
      <c r="M95" s="18">
        <f t="shared" si="9"/>
        <v>0.30419354838709683</v>
      </c>
      <c r="N95" s="11"/>
    </row>
    <row r="96" spans="1:14" ht="30" customHeight="1" x14ac:dyDescent="0.25">
      <c r="A96" s="14">
        <v>68</v>
      </c>
      <c r="B96" s="23" t="s">
        <v>347</v>
      </c>
      <c r="C96" s="14"/>
      <c r="D96" s="21" t="s">
        <v>200</v>
      </c>
      <c r="E96" s="29" t="s">
        <v>164</v>
      </c>
      <c r="F96" s="28" t="s">
        <v>33</v>
      </c>
      <c r="G96" s="21">
        <v>400</v>
      </c>
      <c r="H96" s="83">
        <v>28320</v>
      </c>
      <c r="I96" s="17">
        <f t="shared" si="7"/>
        <v>3.8064516129032257E-2</v>
      </c>
      <c r="J96" s="16">
        <f t="shared" si="5"/>
        <v>410687.99999999994</v>
      </c>
      <c r="K96" s="17">
        <f t="shared" si="6"/>
        <v>0.55199999999999994</v>
      </c>
      <c r="L96" s="60">
        <f t="shared" si="8"/>
        <v>6.8957456755493238</v>
      </c>
      <c r="M96" s="18">
        <f t="shared" si="9"/>
        <v>0.28193548387096778</v>
      </c>
      <c r="N96" s="11"/>
    </row>
    <row r="97" spans="1:14" ht="30" customHeight="1" x14ac:dyDescent="0.25">
      <c r="A97" s="14">
        <v>69</v>
      </c>
      <c r="B97" s="23" t="s">
        <v>348</v>
      </c>
      <c r="C97" s="14"/>
      <c r="D97" s="21" t="s">
        <v>201</v>
      </c>
      <c r="E97" s="29" t="s">
        <v>164</v>
      </c>
      <c r="F97" s="28" t="s">
        <v>33</v>
      </c>
      <c r="G97" s="21">
        <v>180</v>
      </c>
      <c r="H97" s="83">
        <v>102720</v>
      </c>
      <c r="I97" s="17">
        <f t="shared" si="7"/>
        <v>0.13806451612903226</v>
      </c>
      <c r="J97" s="16">
        <f t="shared" si="5"/>
        <v>184809.59999999998</v>
      </c>
      <c r="K97" s="17">
        <f t="shared" si="6"/>
        <v>0.24839999999999998</v>
      </c>
      <c r="L97" s="60">
        <f t="shared" si="8"/>
        <v>55.581528232299625</v>
      </c>
      <c r="M97" s="18">
        <f t="shared" si="9"/>
        <v>5.9354838709677338E-3</v>
      </c>
      <c r="N97" s="11"/>
    </row>
    <row r="98" spans="1:14" ht="30" customHeight="1" x14ac:dyDescent="0.25">
      <c r="A98" s="14">
        <v>70</v>
      </c>
      <c r="B98" s="23" t="s">
        <v>349</v>
      </c>
      <c r="C98" s="14"/>
      <c r="D98" s="21" t="s">
        <v>202</v>
      </c>
      <c r="E98" s="29" t="s">
        <v>164</v>
      </c>
      <c r="F98" s="28" t="s">
        <v>33</v>
      </c>
      <c r="G98" s="21">
        <v>250</v>
      </c>
      <c r="H98" s="83">
        <v>92400</v>
      </c>
      <c r="I98" s="17">
        <f t="shared" si="7"/>
        <v>0.12419354838709677</v>
      </c>
      <c r="J98" s="16">
        <f t="shared" si="5"/>
        <v>256679.99999999997</v>
      </c>
      <c r="K98" s="17">
        <f t="shared" si="6"/>
        <v>0.34499999999999992</v>
      </c>
      <c r="L98" s="60">
        <f t="shared" si="8"/>
        <v>35.998129967274437</v>
      </c>
      <c r="M98" s="18">
        <f t="shared" si="9"/>
        <v>7.5806451612903239E-2</v>
      </c>
      <c r="N98" s="11"/>
    </row>
    <row r="99" spans="1:14" ht="30" customHeight="1" x14ac:dyDescent="0.25">
      <c r="A99" s="14">
        <v>71</v>
      </c>
      <c r="B99" s="23" t="s">
        <v>350</v>
      </c>
      <c r="C99" s="14"/>
      <c r="D99" s="21" t="s">
        <v>203</v>
      </c>
      <c r="E99" s="29" t="s">
        <v>164</v>
      </c>
      <c r="F99" s="28" t="s">
        <v>33</v>
      </c>
      <c r="G99" s="21">
        <v>250</v>
      </c>
      <c r="H99" s="83">
        <v>101520</v>
      </c>
      <c r="I99" s="17">
        <f t="shared" si="7"/>
        <v>0.1364516129032258</v>
      </c>
      <c r="J99" s="16">
        <f t="shared" si="5"/>
        <v>256679.99999999997</v>
      </c>
      <c r="K99" s="17">
        <f t="shared" si="6"/>
        <v>0.34499999999999992</v>
      </c>
      <c r="L99" s="60">
        <f t="shared" si="8"/>
        <v>39.551192145862558</v>
      </c>
      <c r="M99" s="18">
        <f t="shared" si="9"/>
        <v>6.3548387096774211E-2</v>
      </c>
      <c r="N99" s="11"/>
    </row>
    <row r="100" spans="1:14" ht="30" customHeight="1" x14ac:dyDescent="0.25">
      <c r="A100" s="14">
        <v>72</v>
      </c>
      <c r="B100" s="23" t="s">
        <v>352</v>
      </c>
      <c r="C100" s="14"/>
      <c r="D100" s="21" t="s">
        <v>204</v>
      </c>
      <c r="E100" s="29" t="s">
        <v>164</v>
      </c>
      <c r="F100" s="28" t="s">
        <v>33</v>
      </c>
      <c r="G100" s="21">
        <v>320</v>
      </c>
      <c r="H100" s="83">
        <v>65160</v>
      </c>
      <c r="I100" s="17">
        <f t="shared" si="7"/>
        <v>8.7580645161290327E-2</v>
      </c>
      <c r="J100" s="16">
        <f t="shared" si="5"/>
        <v>328550.39999999997</v>
      </c>
      <c r="K100" s="17">
        <f t="shared" si="6"/>
        <v>0.44159999999999999</v>
      </c>
      <c r="L100" s="60">
        <f t="shared" si="8"/>
        <v>19.832573632538573</v>
      </c>
      <c r="M100" s="18">
        <f t="shared" si="9"/>
        <v>0.16841935483870968</v>
      </c>
      <c r="N100" s="11"/>
    </row>
    <row r="101" spans="1:14" ht="30" customHeight="1" x14ac:dyDescent="0.25">
      <c r="A101" s="14">
        <v>73</v>
      </c>
      <c r="B101" s="23" t="s">
        <v>351</v>
      </c>
      <c r="C101" s="14"/>
      <c r="D101" s="21" t="s">
        <v>204</v>
      </c>
      <c r="E101" s="29" t="s">
        <v>164</v>
      </c>
      <c r="F101" s="28" t="s">
        <v>33</v>
      </c>
      <c r="G101" s="21">
        <v>400</v>
      </c>
      <c r="H101" s="83">
        <v>65280</v>
      </c>
      <c r="I101" s="17">
        <f t="shared" si="7"/>
        <v>8.7741935483870964E-2</v>
      </c>
      <c r="J101" s="16">
        <f t="shared" si="5"/>
        <v>410687.99999999994</v>
      </c>
      <c r="K101" s="17">
        <f t="shared" si="6"/>
        <v>0.55199999999999994</v>
      </c>
      <c r="L101" s="60">
        <f t="shared" si="8"/>
        <v>15.895278167367932</v>
      </c>
      <c r="M101" s="18">
        <f t="shared" si="9"/>
        <v>0.2322580645161291</v>
      </c>
      <c r="N101" s="11"/>
    </row>
    <row r="102" spans="1:14" ht="30" customHeight="1" x14ac:dyDescent="0.25">
      <c r="A102" s="14">
        <v>74</v>
      </c>
      <c r="B102" s="23" t="s">
        <v>353</v>
      </c>
      <c r="C102" s="14"/>
      <c r="D102" s="22" t="s">
        <v>173</v>
      </c>
      <c r="E102" s="29" t="s">
        <v>164</v>
      </c>
      <c r="F102" s="28" t="s">
        <v>33</v>
      </c>
      <c r="G102" s="21">
        <v>400</v>
      </c>
      <c r="H102" s="83">
        <v>48960</v>
      </c>
      <c r="I102" s="17">
        <f t="shared" si="7"/>
        <v>6.580645161290323E-2</v>
      </c>
      <c r="J102" s="16">
        <f t="shared" si="5"/>
        <v>410687.99999999994</v>
      </c>
      <c r="K102" s="17">
        <f t="shared" si="6"/>
        <v>0.55199999999999994</v>
      </c>
      <c r="L102" s="60">
        <f t="shared" si="8"/>
        <v>11.921458625525947</v>
      </c>
      <c r="M102" s="18">
        <f t="shared" si="9"/>
        <v>0.25419354838709685</v>
      </c>
      <c r="N102" s="11"/>
    </row>
    <row r="103" spans="1:14" ht="30" customHeight="1" x14ac:dyDescent="0.25">
      <c r="A103" s="14">
        <v>75</v>
      </c>
      <c r="B103" s="23" t="s">
        <v>354</v>
      </c>
      <c r="C103" s="14"/>
      <c r="D103" s="22" t="s">
        <v>173</v>
      </c>
      <c r="E103" s="29" t="s">
        <v>164</v>
      </c>
      <c r="F103" s="28" t="s">
        <v>33</v>
      </c>
      <c r="G103" s="21">
        <v>320</v>
      </c>
      <c r="H103" s="83">
        <v>72840</v>
      </c>
      <c r="I103" s="17">
        <f t="shared" si="7"/>
        <v>9.790322580645161E-2</v>
      </c>
      <c r="J103" s="16">
        <f t="shared" si="5"/>
        <v>328550.39999999997</v>
      </c>
      <c r="K103" s="17">
        <f t="shared" si="6"/>
        <v>0.44159999999999999</v>
      </c>
      <c r="L103" s="60">
        <f t="shared" si="8"/>
        <v>22.170114539504443</v>
      </c>
      <c r="M103" s="18">
        <f t="shared" si="9"/>
        <v>0.1580967741935484</v>
      </c>
      <c r="N103" s="11"/>
    </row>
    <row r="104" spans="1:14" ht="30" customHeight="1" x14ac:dyDescent="0.25">
      <c r="A104" s="14">
        <v>76</v>
      </c>
      <c r="B104" s="23" t="s">
        <v>355</v>
      </c>
      <c r="C104" s="14"/>
      <c r="D104" s="22" t="s">
        <v>173</v>
      </c>
      <c r="E104" s="14" t="s">
        <v>164</v>
      </c>
      <c r="F104" s="21" t="s">
        <v>33</v>
      </c>
      <c r="G104" s="21">
        <v>400</v>
      </c>
      <c r="H104" s="83">
        <v>202800</v>
      </c>
      <c r="I104" s="17">
        <f t="shared" si="7"/>
        <v>0.27258064516129032</v>
      </c>
      <c r="J104" s="16">
        <f t="shared" si="5"/>
        <v>410687.99999999994</v>
      </c>
      <c r="K104" s="17">
        <f t="shared" si="6"/>
        <v>0.55199999999999994</v>
      </c>
      <c r="L104" s="60">
        <f t="shared" si="8"/>
        <v>49.380551659654046</v>
      </c>
      <c r="M104" s="18">
        <f t="shared" si="9"/>
        <v>4.7419354838709737E-2</v>
      </c>
      <c r="N104" s="11"/>
    </row>
    <row r="105" spans="1:14" ht="29.25" customHeight="1" x14ac:dyDescent="0.25">
      <c r="A105" s="14">
        <v>77</v>
      </c>
      <c r="B105" s="23" t="s">
        <v>205</v>
      </c>
      <c r="C105" s="14"/>
      <c r="D105" s="22" t="s">
        <v>180</v>
      </c>
      <c r="E105" s="29" t="s">
        <v>164</v>
      </c>
      <c r="F105" s="28" t="s">
        <v>33</v>
      </c>
      <c r="G105" s="21">
        <v>320</v>
      </c>
      <c r="H105" s="83">
        <v>77</v>
      </c>
      <c r="I105" s="17">
        <f t="shared" si="7"/>
        <v>1.0349462365591399E-4</v>
      </c>
      <c r="J105" s="16">
        <f t="shared" si="5"/>
        <v>328550.39999999997</v>
      </c>
      <c r="K105" s="17">
        <f t="shared" si="6"/>
        <v>0.44159999999999999</v>
      </c>
      <c r="L105" s="60">
        <f t="shared" si="8"/>
        <v>2.3436282530777626E-2</v>
      </c>
      <c r="M105" s="18">
        <f t="shared" si="9"/>
        <v>0.25589650537634412</v>
      </c>
      <c r="N105" s="11"/>
    </row>
    <row r="106" spans="1:14" ht="30" customHeight="1" x14ac:dyDescent="0.25">
      <c r="A106" s="14">
        <v>78</v>
      </c>
      <c r="B106" s="23" t="s">
        <v>356</v>
      </c>
      <c r="C106" s="14"/>
      <c r="D106" s="21" t="s">
        <v>206</v>
      </c>
      <c r="E106" s="29" t="s">
        <v>164</v>
      </c>
      <c r="F106" s="28" t="s">
        <v>33</v>
      </c>
      <c r="G106" s="21">
        <v>250</v>
      </c>
      <c r="H106" s="83">
        <v>0</v>
      </c>
      <c r="I106" s="17">
        <f t="shared" si="7"/>
        <v>0</v>
      </c>
      <c r="J106" s="16">
        <f t="shared" si="5"/>
        <v>256679.99999999997</v>
      </c>
      <c r="K106" s="17">
        <f t="shared" si="6"/>
        <v>0.34499999999999992</v>
      </c>
      <c r="L106" s="60">
        <f t="shared" si="8"/>
        <v>0</v>
      </c>
      <c r="M106" s="18">
        <f t="shared" si="9"/>
        <v>0.2</v>
      </c>
      <c r="N106" s="11"/>
    </row>
    <row r="107" spans="1:14" ht="30" customHeight="1" x14ac:dyDescent="0.25">
      <c r="A107" s="14">
        <v>79</v>
      </c>
      <c r="B107" s="23" t="s">
        <v>291</v>
      </c>
      <c r="C107" s="14"/>
      <c r="D107" s="21" t="s">
        <v>207</v>
      </c>
      <c r="E107" s="29" t="s">
        <v>164</v>
      </c>
      <c r="F107" s="28" t="s">
        <v>33</v>
      </c>
      <c r="G107" s="21">
        <v>400</v>
      </c>
      <c r="H107" s="83">
        <v>2358</v>
      </c>
      <c r="I107" s="17">
        <f t="shared" si="7"/>
        <v>3.1693548387096773E-3</v>
      </c>
      <c r="J107" s="16">
        <f t="shared" si="5"/>
        <v>410687.99999999994</v>
      </c>
      <c r="K107" s="17">
        <f t="shared" si="6"/>
        <v>0.55199999999999994</v>
      </c>
      <c r="L107" s="60">
        <f t="shared" si="8"/>
        <v>0.57415848527349234</v>
      </c>
      <c r="M107" s="18">
        <f t="shared" si="9"/>
        <v>0.31683064516129039</v>
      </c>
      <c r="N107" s="11"/>
    </row>
    <row r="108" spans="1:14" ht="30" customHeight="1" x14ac:dyDescent="0.25">
      <c r="A108" s="14">
        <v>80</v>
      </c>
      <c r="B108" s="23" t="s">
        <v>357</v>
      </c>
      <c r="C108" s="14"/>
      <c r="D108" s="21" t="s">
        <v>208</v>
      </c>
      <c r="E108" s="29" t="s">
        <v>164</v>
      </c>
      <c r="F108" s="28" t="s">
        <v>33</v>
      </c>
      <c r="G108" s="21">
        <v>250</v>
      </c>
      <c r="H108" s="83">
        <v>51360</v>
      </c>
      <c r="I108" s="17">
        <f t="shared" si="7"/>
        <v>6.9032258064516128E-2</v>
      </c>
      <c r="J108" s="16">
        <f t="shared" ref="J108:J164" si="10">G108*744*1.38</f>
        <v>256679.99999999997</v>
      </c>
      <c r="K108" s="17">
        <f t="shared" ref="K108:K164" si="11">J108/744/1000</f>
        <v>0.34499999999999992</v>
      </c>
      <c r="L108" s="60">
        <f t="shared" si="8"/>
        <v>20.009350163627865</v>
      </c>
      <c r="M108" s="18">
        <f t="shared" si="9"/>
        <v>0.13096774193548388</v>
      </c>
      <c r="N108" s="11"/>
    </row>
    <row r="109" spans="1:14" ht="30" customHeight="1" x14ac:dyDescent="0.25">
      <c r="A109" s="14">
        <v>81</v>
      </c>
      <c r="B109" s="23" t="s">
        <v>350</v>
      </c>
      <c r="C109" s="14"/>
      <c r="D109" s="21" t="s">
        <v>203</v>
      </c>
      <c r="E109" s="49" t="s">
        <v>164</v>
      </c>
      <c r="F109" s="28" t="s">
        <v>33</v>
      </c>
      <c r="G109" s="21">
        <v>250</v>
      </c>
      <c r="H109" s="83">
        <v>101520</v>
      </c>
      <c r="I109" s="17">
        <f t="shared" ref="I109:I167" si="12">H109/744/1000</f>
        <v>0.1364516129032258</v>
      </c>
      <c r="J109" s="16">
        <f t="shared" si="10"/>
        <v>256679.99999999997</v>
      </c>
      <c r="K109" s="17">
        <f t="shared" si="11"/>
        <v>0.34499999999999992</v>
      </c>
      <c r="L109" s="60">
        <f t="shared" si="8"/>
        <v>39.551192145862558</v>
      </c>
      <c r="M109" s="18">
        <f t="shared" si="9"/>
        <v>6.3548387096774211E-2</v>
      </c>
      <c r="N109" s="11"/>
    </row>
    <row r="110" spans="1:14" ht="30" customHeight="1" x14ac:dyDescent="0.25">
      <c r="A110" s="113">
        <v>82</v>
      </c>
      <c r="B110" s="106" t="s">
        <v>358</v>
      </c>
      <c r="C110" s="14" t="s">
        <v>12</v>
      </c>
      <c r="D110" s="21" t="s">
        <v>182</v>
      </c>
      <c r="E110" s="49" t="s">
        <v>164</v>
      </c>
      <c r="F110" s="28" t="s">
        <v>33</v>
      </c>
      <c r="G110" s="21">
        <v>400</v>
      </c>
      <c r="H110" s="83">
        <v>79920</v>
      </c>
      <c r="I110" s="17">
        <f t="shared" si="12"/>
        <v>0.10741935483870968</v>
      </c>
      <c r="J110" s="16">
        <f t="shared" si="10"/>
        <v>410687.99999999994</v>
      </c>
      <c r="K110" s="17">
        <f t="shared" si="11"/>
        <v>0.55199999999999994</v>
      </c>
      <c r="L110" s="60">
        <f t="shared" si="8"/>
        <v>19.460028050490884</v>
      </c>
      <c r="M110" s="18">
        <f t="shared" si="9"/>
        <v>0.21258064516129038</v>
      </c>
      <c r="N110" s="11"/>
    </row>
    <row r="111" spans="1:14" ht="30" customHeight="1" x14ac:dyDescent="0.25">
      <c r="A111" s="114"/>
      <c r="B111" s="107"/>
      <c r="C111" s="14" t="s">
        <v>15</v>
      </c>
      <c r="D111" s="21" t="s">
        <v>182</v>
      </c>
      <c r="E111" s="49" t="s">
        <v>164</v>
      </c>
      <c r="F111" s="28" t="s">
        <v>33</v>
      </c>
      <c r="G111" s="21">
        <v>400</v>
      </c>
      <c r="H111" s="83">
        <v>51960</v>
      </c>
      <c r="I111" s="17">
        <f t="shared" si="12"/>
        <v>6.9838709677419356E-2</v>
      </c>
      <c r="J111" s="16">
        <f t="shared" si="10"/>
        <v>410687.99999999994</v>
      </c>
      <c r="K111" s="17">
        <f t="shared" si="11"/>
        <v>0.55199999999999994</v>
      </c>
      <c r="L111" s="60">
        <f t="shared" si="8"/>
        <v>12.651940158952785</v>
      </c>
      <c r="M111" s="18">
        <f t="shared" si="9"/>
        <v>0.25016129032258072</v>
      </c>
      <c r="N111" s="11"/>
    </row>
    <row r="112" spans="1:14" ht="30" customHeight="1" x14ac:dyDescent="0.25">
      <c r="A112" s="14">
        <v>83</v>
      </c>
      <c r="B112" s="26" t="s">
        <v>359</v>
      </c>
      <c r="C112" s="14"/>
      <c r="D112" s="21" t="s">
        <v>182</v>
      </c>
      <c r="E112" s="49" t="s">
        <v>164</v>
      </c>
      <c r="F112" s="28" t="s">
        <v>33</v>
      </c>
      <c r="G112" s="21">
        <v>400</v>
      </c>
      <c r="H112" s="83">
        <v>95200</v>
      </c>
      <c r="I112" s="17">
        <f t="shared" si="12"/>
        <v>0.12795698924731183</v>
      </c>
      <c r="J112" s="16">
        <f t="shared" si="10"/>
        <v>410687.99999999994</v>
      </c>
      <c r="K112" s="17">
        <f t="shared" si="11"/>
        <v>0.55199999999999994</v>
      </c>
      <c r="L112" s="60">
        <f t="shared" si="8"/>
        <v>23.180613994078232</v>
      </c>
      <c r="M112" s="18">
        <f t="shared" si="9"/>
        <v>0.19204301075268823</v>
      </c>
      <c r="N112" s="11"/>
    </row>
    <row r="113" spans="1:14" ht="30" customHeight="1" x14ac:dyDescent="0.25">
      <c r="A113" s="113">
        <v>84</v>
      </c>
      <c r="B113" s="106" t="s">
        <v>360</v>
      </c>
      <c r="C113" s="14" t="s">
        <v>12</v>
      </c>
      <c r="D113" s="21" t="s">
        <v>176</v>
      </c>
      <c r="E113" s="49" t="s">
        <v>164</v>
      </c>
      <c r="F113" s="28" t="s">
        <v>33</v>
      </c>
      <c r="G113" s="21">
        <v>400</v>
      </c>
      <c r="H113" s="83">
        <v>97200</v>
      </c>
      <c r="I113" s="17">
        <f t="shared" si="12"/>
        <v>0.13064516129032258</v>
      </c>
      <c r="J113" s="16">
        <f t="shared" si="10"/>
        <v>410687.99999999994</v>
      </c>
      <c r="K113" s="17">
        <f t="shared" si="11"/>
        <v>0.55199999999999994</v>
      </c>
      <c r="L113" s="60">
        <f t="shared" si="8"/>
        <v>23.667601683029456</v>
      </c>
      <c r="M113" s="18">
        <f t="shared" si="9"/>
        <v>0.18935483870967748</v>
      </c>
      <c r="N113" s="11"/>
    </row>
    <row r="114" spans="1:14" ht="30" customHeight="1" x14ac:dyDescent="0.25">
      <c r="A114" s="114"/>
      <c r="B114" s="107"/>
      <c r="C114" s="14" t="s">
        <v>15</v>
      </c>
      <c r="D114" s="21" t="s">
        <v>176</v>
      </c>
      <c r="E114" s="49" t="s">
        <v>164</v>
      </c>
      <c r="F114" s="28" t="s">
        <v>33</v>
      </c>
      <c r="G114" s="21">
        <v>400</v>
      </c>
      <c r="H114" s="83">
        <v>85440</v>
      </c>
      <c r="I114" s="17">
        <f t="shared" si="12"/>
        <v>0.11483870967741935</v>
      </c>
      <c r="J114" s="16">
        <f t="shared" si="10"/>
        <v>410687.99999999994</v>
      </c>
      <c r="K114" s="17">
        <f t="shared" si="11"/>
        <v>0.55199999999999994</v>
      </c>
      <c r="L114" s="60">
        <f t="shared" si="8"/>
        <v>20.804114071996263</v>
      </c>
      <c r="M114" s="18">
        <f t="shared" si="9"/>
        <v>0.20516129032258071</v>
      </c>
      <c r="N114" s="11"/>
    </row>
    <row r="115" spans="1:14" ht="30" customHeight="1" x14ac:dyDescent="0.25">
      <c r="A115" s="113">
        <v>85</v>
      </c>
      <c r="B115" s="106" t="s">
        <v>361</v>
      </c>
      <c r="C115" s="29" t="s">
        <v>12</v>
      </c>
      <c r="D115" s="21" t="s">
        <v>176</v>
      </c>
      <c r="E115" s="49" t="s">
        <v>164</v>
      </c>
      <c r="F115" s="28" t="s">
        <v>33</v>
      </c>
      <c r="G115" s="21">
        <v>400</v>
      </c>
      <c r="H115" s="83">
        <v>50160</v>
      </c>
      <c r="I115" s="17">
        <f t="shared" si="12"/>
        <v>6.7419354838709686E-2</v>
      </c>
      <c r="J115" s="16">
        <f t="shared" si="10"/>
        <v>410687.99999999994</v>
      </c>
      <c r="K115" s="17">
        <f t="shared" si="11"/>
        <v>0.55199999999999994</v>
      </c>
      <c r="L115" s="60">
        <f t="shared" si="8"/>
        <v>12.213651238896682</v>
      </c>
      <c r="M115" s="18">
        <f t="shared" si="9"/>
        <v>0.25258064516129036</v>
      </c>
      <c r="N115" s="11"/>
    </row>
    <row r="116" spans="1:14" ht="30" customHeight="1" x14ac:dyDescent="0.25">
      <c r="A116" s="114"/>
      <c r="B116" s="107"/>
      <c r="C116" s="14" t="s">
        <v>15</v>
      </c>
      <c r="D116" s="21" t="s">
        <v>176</v>
      </c>
      <c r="E116" s="49" t="s">
        <v>164</v>
      </c>
      <c r="F116" s="28" t="s">
        <v>33</v>
      </c>
      <c r="G116" s="21">
        <v>400</v>
      </c>
      <c r="H116" s="83">
        <v>117600</v>
      </c>
      <c r="I116" s="17">
        <f t="shared" si="12"/>
        <v>0.15806451612903225</v>
      </c>
      <c r="J116" s="16">
        <f t="shared" si="10"/>
        <v>410687.99999999994</v>
      </c>
      <c r="K116" s="17">
        <f t="shared" si="11"/>
        <v>0.55199999999999994</v>
      </c>
      <c r="L116" s="60">
        <f t="shared" si="8"/>
        <v>28.634876110331938</v>
      </c>
      <c r="M116" s="18">
        <f t="shared" si="9"/>
        <v>0.16193548387096782</v>
      </c>
      <c r="N116" s="11"/>
    </row>
    <row r="117" spans="1:14" ht="30" customHeight="1" x14ac:dyDescent="0.25">
      <c r="A117" s="113">
        <v>86</v>
      </c>
      <c r="B117" s="106" t="s">
        <v>362</v>
      </c>
      <c r="C117" s="14" t="s">
        <v>12</v>
      </c>
      <c r="D117" s="21" t="s">
        <v>176</v>
      </c>
      <c r="E117" s="49" t="s">
        <v>164</v>
      </c>
      <c r="F117" s="28" t="s">
        <v>33</v>
      </c>
      <c r="G117" s="21">
        <v>400</v>
      </c>
      <c r="H117" s="83">
        <v>118560</v>
      </c>
      <c r="I117" s="17">
        <f t="shared" si="12"/>
        <v>0.1593548387096774</v>
      </c>
      <c r="J117" s="16">
        <f t="shared" si="10"/>
        <v>410687.99999999994</v>
      </c>
      <c r="K117" s="17">
        <f t="shared" si="11"/>
        <v>0.55199999999999994</v>
      </c>
      <c r="L117" s="60">
        <f t="shared" si="8"/>
        <v>28.868630201028523</v>
      </c>
      <c r="M117" s="18">
        <f t="shared" si="9"/>
        <v>0.16064516129032266</v>
      </c>
      <c r="N117" s="11"/>
    </row>
    <row r="118" spans="1:14" ht="30" customHeight="1" x14ac:dyDescent="0.25">
      <c r="A118" s="114"/>
      <c r="B118" s="107"/>
      <c r="C118" s="14" t="s">
        <v>15</v>
      </c>
      <c r="D118" s="21" t="s">
        <v>176</v>
      </c>
      <c r="E118" s="49" t="s">
        <v>164</v>
      </c>
      <c r="F118" s="28" t="s">
        <v>33</v>
      </c>
      <c r="G118" s="21">
        <v>400</v>
      </c>
      <c r="H118" s="83">
        <v>75360</v>
      </c>
      <c r="I118" s="17">
        <f t="shared" si="12"/>
        <v>0.10129032258064517</v>
      </c>
      <c r="J118" s="16">
        <f t="shared" si="10"/>
        <v>410687.99999999994</v>
      </c>
      <c r="K118" s="17">
        <f>J118/744/1000</f>
        <v>0.55199999999999994</v>
      </c>
      <c r="L118" s="60">
        <f t="shared" si="8"/>
        <v>18.349696119682097</v>
      </c>
      <c r="M118" s="18">
        <f t="shared" si="9"/>
        <v>0.21870967741935488</v>
      </c>
      <c r="N118" s="11"/>
    </row>
    <row r="119" spans="1:14" ht="30" customHeight="1" x14ac:dyDescent="0.25">
      <c r="A119" s="113">
        <v>87</v>
      </c>
      <c r="B119" s="106" t="s">
        <v>363</v>
      </c>
      <c r="C119" s="14" t="s">
        <v>12</v>
      </c>
      <c r="D119" s="21" t="s">
        <v>176</v>
      </c>
      <c r="E119" s="49" t="s">
        <v>164</v>
      </c>
      <c r="F119" s="28" t="s">
        <v>33</v>
      </c>
      <c r="G119" s="21">
        <v>400</v>
      </c>
      <c r="H119" s="83">
        <v>54480</v>
      </c>
      <c r="I119" s="17">
        <f t="shared" si="12"/>
        <v>7.322580645161289E-2</v>
      </c>
      <c r="J119" s="16">
        <f t="shared" si="10"/>
        <v>410687.99999999994</v>
      </c>
      <c r="K119" s="17">
        <f t="shared" si="11"/>
        <v>0.55199999999999994</v>
      </c>
      <c r="L119" s="60">
        <f t="shared" si="8"/>
        <v>13.265544647031325</v>
      </c>
      <c r="M119" s="18">
        <f t="shared" si="9"/>
        <v>0.24677419354838717</v>
      </c>
      <c r="N119" s="11"/>
    </row>
    <row r="120" spans="1:14" ht="30" customHeight="1" x14ac:dyDescent="0.25">
      <c r="A120" s="114"/>
      <c r="B120" s="107"/>
      <c r="C120" s="14" t="s">
        <v>15</v>
      </c>
      <c r="D120" s="21" t="s">
        <v>176</v>
      </c>
      <c r="E120" s="49" t="s">
        <v>164</v>
      </c>
      <c r="F120" s="28" t="s">
        <v>33</v>
      </c>
      <c r="G120" s="21">
        <v>400</v>
      </c>
      <c r="H120" s="83">
        <v>83880</v>
      </c>
      <c r="I120" s="17">
        <f t="shared" si="12"/>
        <v>0.11274193548387096</v>
      </c>
      <c r="J120" s="16">
        <f t="shared" si="10"/>
        <v>410687.99999999994</v>
      </c>
      <c r="K120" s="17">
        <f t="shared" si="11"/>
        <v>0.55199999999999994</v>
      </c>
      <c r="L120" s="60">
        <f t="shared" si="8"/>
        <v>20.424263674614309</v>
      </c>
      <c r="M120" s="18">
        <f t="shared" si="9"/>
        <v>0.2072580645161291</v>
      </c>
      <c r="N120" s="11"/>
    </row>
    <row r="121" spans="1:14" ht="30" customHeight="1" x14ac:dyDescent="0.25">
      <c r="A121" s="113">
        <v>88</v>
      </c>
      <c r="B121" s="106" t="s">
        <v>364</v>
      </c>
      <c r="C121" s="14" t="s">
        <v>12</v>
      </c>
      <c r="D121" s="21" t="s">
        <v>176</v>
      </c>
      <c r="E121" s="49" t="s">
        <v>164</v>
      </c>
      <c r="F121" s="28" t="s">
        <v>33</v>
      </c>
      <c r="G121" s="21">
        <v>400</v>
      </c>
      <c r="H121" s="85">
        <v>0</v>
      </c>
      <c r="I121" s="17">
        <f t="shared" si="12"/>
        <v>0</v>
      </c>
      <c r="J121" s="16">
        <f t="shared" si="10"/>
        <v>410687.99999999994</v>
      </c>
      <c r="K121" s="17">
        <f t="shared" si="11"/>
        <v>0.55199999999999994</v>
      </c>
      <c r="L121" s="60">
        <f t="shared" si="8"/>
        <v>0</v>
      </c>
      <c r="M121" s="18">
        <f t="shared" si="9"/>
        <v>0.32000000000000006</v>
      </c>
      <c r="N121" s="11"/>
    </row>
    <row r="122" spans="1:14" ht="30" customHeight="1" x14ac:dyDescent="0.25">
      <c r="A122" s="114"/>
      <c r="B122" s="107"/>
      <c r="C122" s="14" t="s">
        <v>15</v>
      </c>
      <c r="D122" s="21" t="s">
        <v>176</v>
      </c>
      <c r="E122" s="49" t="s">
        <v>164</v>
      </c>
      <c r="F122" s="28" t="s">
        <v>33</v>
      </c>
      <c r="G122" s="21">
        <v>400</v>
      </c>
      <c r="H122" s="86">
        <v>0</v>
      </c>
      <c r="I122" s="17">
        <f t="shared" si="12"/>
        <v>0</v>
      </c>
      <c r="J122" s="16">
        <f t="shared" si="10"/>
        <v>410687.99999999994</v>
      </c>
      <c r="K122" s="17">
        <f t="shared" si="11"/>
        <v>0.55199999999999994</v>
      </c>
      <c r="L122" s="60">
        <f t="shared" si="8"/>
        <v>0</v>
      </c>
      <c r="M122" s="18">
        <f t="shared" si="9"/>
        <v>0.32000000000000006</v>
      </c>
      <c r="N122" s="11"/>
    </row>
    <row r="123" spans="1:14" ht="30" customHeight="1" x14ac:dyDescent="0.25">
      <c r="A123" s="113">
        <v>89</v>
      </c>
      <c r="B123" s="106" t="s">
        <v>365</v>
      </c>
      <c r="C123" s="14" t="s">
        <v>12</v>
      </c>
      <c r="D123" s="21" t="s">
        <v>176</v>
      </c>
      <c r="E123" s="49" t="s">
        <v>164</v>
      </c>
      <c r="F123" s="28" t="s">
        <v>33</v>
      </c>
      <c r="G123" s="21">
        <v>400</v>
      </c>
      <c r="H123" s="91">
        <v>82440</v>
      </c>
      <c r="I123" s="17">
        <f t="shared" si="12"/>
        <v>0.11080645161290323</v>
      </c>
      <c r="J123" s="16">
        <f t="shared" si="10"/>
        <v>410687.99999999994</v>
      </c>
      <c r="K123" s="17">
        <f t="shared" si="11"/>
        <v>0.55199999999999994</v>
      </c>
      <c r="L123" s="60">
        <f t="shared" si="8"/>
        <v>20.073632538569427</v>
      </c>
      <c r="M123" s="18">
        <f t="shared" si="9"/>
        <v>0.20919354838709683</v>
      </c>
      <c r="N123" s="11"/>
    </row>
    <row r="124" spans="1:14" ht="30" customHeight="1" x14ac:dyDescent="0.25">
      <c r="A124" s="114"/>
      <c r="B124" s="107"/>
      <c r="C124" s="14" t="s">
        <v>15</v>
      </c>
      <c r="D124" s="21" t="s">
        <v>176</v>
      </c>
      <c r="E124" s="49" t="s">
        <v>164</v>
      </c>
      <c r="F124" s="28" t="s">
        <v>33</v>
      </c>
      <c r="G124" s="21">
        <v>400</v>
      </c>
      <c r="H124" s="91">
        <v>88320</v>
      </c>
      <c r="I124" s="17">
        <f t="shared" si="12"/>
        <v>0.11870967741935483</v>
      </c>
      <c r="J124" s="16">
        <f t="shared" si="10"/>
        <v>410687.99999999994</v>
      </c>
      <c r="K124" s="17">
        <f t="shared" si="11"/>
        <v>0.55199999999999994</v>
      </c>
      <c r="L124" s="60">
        <f t="shared" si="8"/>
        <v>21.505376344086024</v>
      </c>
      <c r="M124" s="18">
        <f t="shared" si="9"/>
        <v>0.20129032258064522</v>
      </c>
      <c r="N124" s="11"/>
    </row>
    <row r="125" spans="1:14" ht="30" customHeight="1" x14ac:dyDescent="0.25">
      <c r="A125" s="113">
        <v>90</v>
      </c>
      <c r="B125" s="106" t="s">
        <v>366</v>
      </c>
      <c r="C125" s="14" t="s">
        <v>12</v>
      </c>
      <c r="D125" s="21" t="s">
        <v>176</v>
      </c>
      <c r="E125" s="49" t="s">
        <v>164</v>
      </c>
      <c r="F125" s="28" t="s">
        <v>33</v>
      </c>
      <c r="G125" s="21">
        <v>400</v>
      </c>
      <c r="H125" s="83">
        <v>118800</v>
      </c>
      <c r="I125" s="17">
        <f t="shared" si="12"/>
        <v>0.15967741935483873</v>
      </c>
      <c r="J125" s="16">
        <f t="shared" si="10"/>
        <v>410687.99999999994</v>
      </c>
      <c r="K125" s="17">
        <f t="shared" si="11"/>
        <v>0.55199999999999994</v>
      </c>
      <c r="L125" s="60">
        <f t="shared" si="8"/>
        <v>28.927068723702671</v>
      </c>
      <c r="M125" s="18">
        <f t="shared" si="9"/>
        <v>0.16032258064516133</v>
      </c>
      <c r="N125" s="11"/>
    </row>
    <row r="126" spans="1:14" ht="30" customHeight="1" x14ac:dyDescent="0.25">
      <c r="A126" s="114"/>
      <c r="B126" s="107"/>
      <c r="C126" s="14" t="s">
        <v>15</v>
      </c>
      <c r="D126" s="21" t="s">
        <v>176</v>
      </c>
      <c r="E126" s="49" t="s">
        <v>164</v>
      </c>
      <c r="F126" s="28" t="s">
        <v>33</v>
      </c>
      <c r="G126" s="21">
        <v>400</v>
      </c>
      <c r="H126" s="83">
        <v>0</v>
      </c>
      <c r="I126" s="17">
        <f t="shared" si="12"/>
        <v>0</v>
      </c>
      <c r="J126" s="16">
        <f t="shared" si="10"/>
        <v>410687.99999999994</v>
      </c>
      <c r="K126" s="17">
        <f t="shared" si="11"/>
        <v>0.55199999999999994</v>
      </c>
      <c r="L126" s="60">
        <f t="shared" si="8"/>
        <v>0</v>
      </c>
      <c r="M126" s="18">
        <f t="shared" si="9"/>
        <v>0.32000000000000006</v>
      </c>
      <c r="N126" s="11"/>
    </row>
    <row r="127" spans="1:14" ht="30" customHeight="1" x14ac:dyDescent="0.25">
      <c r="A127" s="113">
        <v>91</v>
      </c>
      <c r="B127" s="106" t="s">
        <v>367</v>
      </c>
      <c r="C127" s="14" t="s">
        <v>12</v>
      </c>
      <c r="D127" s="21" t="s">
        <v>176</v>
      </c>
      <c r="E127" s="49" t="s">
        <v>164</v>
      </c>
      <c r="F127" s="28" t="s">
        <v>33</v>
      </c>
      <c r="G127" s="21">
        <v>400</v>
      </c>
      <c r="H127" s="83">
        <v>24120</v>
      </c>
      <c r="I127" s="17">
        <f t="shared" si="12"/>
        <v>3.2419354838709682E-2</v>
      </c>
      <c r="J127" s="16">
        <f t="shared" si="10"/>
        <v>410687.99999999994</v>
      </c>
      <c r="K127" s="17">
        <f t="shared" si="11"/>
        <v>0.55199999999999994</v>
      </c>
      <c r="L127" s="60">
        <f t="shared" si="8"/>
        <v>5.8730715287517539</v>
      </c>
      <c r="M127" s="18">
        <f t="shared" si="9"/>
        <v>0.28758064516129039</v>
      </c>
      <c r="N127" s="11"/>
    </row>
    <row r="128" spans="1:14" ht="30" customHeight="1" x14ac:dyDescent="0.25">
      <c r="A128" s="114"/>
      <c r="B128" s="107"/>
      <c r="C128" s="14" t="s">
        <v>15</v>
      </c>
      <c r="D128" s="21" t="s">
        <v>176</v>
      </c>
      <c r="E128" s="49" t="s">
        <v>164</v>
      </c>
      <c r="F128" s="28" t="s">
        <v>33</v>
      </c>
      <c r="G128" s="21">
        <v>400</v>
      </c>
      <c r="H128" s="83">
        <v>72120</v>
      </c>
      <c r="I128" s="17">
        <f t="shared" si="12"/>
        <v>9.6935483870967745E-2</v>
      </c>
      <c r="J128" s="16">
        <f t="shared" si="10"/>
        <v>410687.99999999994</v>
      </c>
      <c r="K128" s="17">
        <f t="shared" si="11"/>
        <v>0.55199999999999994</v>
      </c>
      <c r="L128" s="60">
        <f t="shared" si="8"/>
        <v>17.560776063581116</v>
      </c>
      <c r="M128" s="18">
        <f t="shared" si="9"/>
        <v>0.22306451612903233</v>
      </c>
      <c r="N128" s="11"/>
    </row>
    <row r="129" spans="1:14" ht="30" customHeight="1" x14ac:dyDescent="0.25">
      <c r="A129" s="113">
        <v>92</v>
      </c>
      <c r="B129" s="106" t="s">
        <v>368</v>
      </c>
      <c r="C129" s="14" t="s">
        <v>12</v>
      </c>
      <c r="D129" s="21" t="s">
        <v>176</v>
      </c>
      <c r="E129" s="49" t="s">
        <v>164</v>
      </c>
      <c r="F129" s="28" t="s">
        <v>33</v>
      </c>
      <c r="G129" s="21">
        <v>400</v>
      </c>
      <c r="H129" s="83">
        <v>125000</v>
      </c>
      <c r="I129" s="17">
        <f t="shared" si="12"/>
        <v>0.16801075268817203</v>
      </c>
      <c r="J129" s="16">
        <f t="shared" si="10"/>
        <v>410687.99999999994</v>
      </c>
      <c r="K129" s="17">
        <f t="shared" si="11"/>
        <v>0.55199999999999994</v>
      </c>
      <c r="L129" s="60">
        <f t="shared" si="8"/>
        <v>30.436730559451462</v>
      </c>
      <c r="M129" s="18">
        <f t="shared" si="9"/>
        <v>0.15198924731182803</v>
      </c>
      <c r="N129" s="11"/>
    </row>
    <row r="130" spans="1:14" ht="30" customHeight="1" x14ac:dyDescent="0.25">
      <c r="A130" s="114"/>
      <c r="B130" s="107"/>
      <c r="C130" s="14" t="s">
        <v>15</v>
      </c>
      <c r="D130" s="21" t="s">
        <v>176</v>
      </c>
      <c r="E130" s="49" t="s">
        <v>164</v>
      </c>
      <c r="F130" s="28" t="s">
        <v>33</v>
      </c>
      <c r="G130" s="21">
        <v>400</v>
      </c>
      <c r="H130" s="83">
        <v>142800</v>
      </c>
      <c r="I130" s="17">
        <f t="shared" si="12"/>
        <v>0.19193548387096773</v>
      </c>
      <c r="J130" s="16">
        <f t="shared" si="10"/>
        <v>410687.99999999994</v>
      </c>
      <c r="K130" s="17">
        <f t="shared" si="11"/>
        <v>0.55199999999999994</v>
      </c>
      <c r="L130" s="60">
        <f t="shared" si="8"/>
        <v>34.77092099111735</v>
      </c>
      <c r="M130" s="18">
        <f t="shared" si="9"/>
        <v>0.12806451612903233</v>
      </c>
      <c r="N130" s="11"/>
    </row>
    <row r="131" spans="1:14" ht="30" customHeight="1" x14ac:dyDescent="0.25">
      <c r="A131" s="113">
        <v>93</v>
      </c>
      <c r="B131" s="106" t="s">
        <v>369</v>
      </c>
      <c r="C131" s="14" t="s">
        <v>12</v>
      </c>
      <c r="D131" s="21" t="s">
        <v>178</v>
      </c>
      <c r="E131" s="49" t="s">
        <v>164</v>
      </c>
      <c r="F131" s="28" t="s">
        <v>33</v>
      </c>
      <c r="G131" s="21">
        <v>250</v>
      </c>
      <c r="H131" s="83">
        <v>39840</v>
      </c>
      <c r="I131" s="17">
        <f t="shared" si="12"/>
        <v>5.3548387096774189E-2</v>
      </c>
      <c r="J131" s="16">
        <f t="shared" si="10"/>
        <v>256679.99999999997</v>
      </c>
      <c r="K131" s="17">
        <f t="shared" si="11"/>
        <v>0.34499999999999992</v>
      </c>
      <c r="L131" s="60">
        <f t="shared" si="8"/>
        <v>15.521271622253391</v>
      </c>
      <c r="M131" s="18">
        <f t="shared" si="9"/>
        <v>0.14645161290322584</v>
      </c>
      <c r="N131" s="11"/>
    </row>
    <row r="132" spans="1:14" ht="30" customHeight="1" x14ac:dyDescent="0.25">
      <c r="A132" s="114"/>
      <c r="B132" s="107"/>
      <c r="C132" s="14" t="s">
        <v>15</v>
      </c>
      <c r="D132" s="21" t="s">
        <v>178</v>
      </c>
      <c r="E132" s="49" t="s">
        <v>164</v>
      </c>
      <c r="F132" s="28" t="s">
        <v>33</v>
      </c>
      <c r="G132" s="21">
        <v>400</v>
      </c>
      <c r="H132" s="83">
        <v>3840</v>
      </c>
      <c r="I132" s="17">
        <f t="shared" si="12"/>
        <v>5.1612903225806452E-3</v>
      </c>
      <c r="J132" s="16">
        <f t="shared" si="10"/>
        <v>410687.99999999994</v>
      </c>
      <c r="K132" s="17">
        <f t="shared" si="11"/>
        <v>0.55199999999999994</v>
      </c>
      <c r="L132" s="60">
        <f t="shared" si="8"/>
        <v>0.93501636278634881</v>
      </c>
      <c r="M132" s="18">
        <f t="shared" si="9"/>
        <v>0.31483870967741939</v>
      </c>
      <c r="N132" s="11"/>
    </row>
    <row r="133" spans="1:14" ht="30" customHeight="1" x14ac:dyDescent="0.25">
      <c r="A133" s="113">
        <v>94</v>
      </c>
      <c r="B133" s="106" t="s">
        <v>370</v>
      </c>
      <c r="C133" s="14" t="s">
        <v>12</v>
      </c>
      <c r="D133" s="21" t="s">
        <v>178</v>
      </c>
      <c r="E133" s="49" t="s">
        <v>164</v>
      </c>
      <c r="F133" s="28" t="s">
        <v>33</v>
      </c>
      <c r="G133" s="21">
        <v>400</v>
      </c>
      <c r="H133" s="83">
        <v>123720</v>
      </c>
      <c r="I133" s="17">
        <f t="shared" si="12"/>
        <v>0.16629032258064516</v>
      </c>
      <c r="J133" s="16">
        <f t="shared" si="10"/>
        <v>410687.99999999994</v>
      </c>
      <c r="K133" s="17">
        <f t="shared" si="11"/>
        <v>0.55199999999999994</v>
      </c>
      <c r="L133" s="60">
        <f t="shared" si="8"/>
        <v>30.125058438522679</v>
      </c>
      <c r="M133" s="18">
        <f t="shared" si="9"/>
        <v>0.1537096774193549</v>
      </c>
      <c r="N133" s="11"/>
    </row>
    <row r="134" spans="1:14" ht="30" customHeight="1" x14ac:dyDescent="0.25">
      <c r="A134" s="114"/>
      <c r="B134" s="107"/>
      <c r="C134" s="14" t="s">
        <v>15</v>
      </c>
      <c r="D134" s="21" t="s">
        <v>178</v>
      </c>
      <c r="E134" s="49" t="s">
        <v>164</v>
      </c>
      <c r="F134" s="28" t="s">
        <v>33</v>
      </c>
      <c r="G134" s="21">
        <v>400</v>
      </c>
      <c r="H134" s="83">
        <v>42840</v>
      </c>
      <c r="I134" s="17">
        <f t="shared" si="12"/>
        <v>5.7580645161290321E-2</v>
      </c>
      <c r="J134" s="16">
        <f t="shared" si="10"/>
        <v>410687.99999999994</v>
      </c>
      <c r="K134" s="17">
        <f t="shared" si="11"/>
        <v>0.55199999999999994</v>
      </c>
      <c r="L134" s="60">
        <f t="shared" si="8"/>
        <v>10.431276297335206</v>
      </c>
      <c r="M134" s="18">
        <f t="shared" si="9"/>
        <v>0.26241935483870976</v>
      </c>
      <c r="N134" s="11"/>
    </row>
    <row r="135" spans="1:14" ht="30" customHeight="1" x14ac:dyDescent="0.25">
      <c r="A135" s="113">
        <v>95</v>
      </c>
      <c r="B135" s="106" t="s">
        <v>371</v>
      </c>
      <c r="C135" s="14" t="s">
        <v>12</v>
      </c>
      <c r="D135" s="21" t="s">
        <v>177</v>
      </c>
      <c r="E135" s="49" t="s">
        <v>164</v>
      </c>
      <c r="F135" s="28" t="s">
        <v>33</v>
      </c>
      <c r="G135" s="21">
        <v>400</v>
      </c>
      <c r="H135" s="83">
        <v>19520</v>
      </c>
      <c r="I135" s="17">
        <f t="shared" si="12"/>
        <v>2.6236559139784947E-2</v>
      </c>
      <c r="J135" s="16">
        <f t="shared" si="10"/>
        <v>410687.99999999994</v>
      </c>
      <c r="K135" s="17">
        <f t="shared" si="11"/>
        <v>0.55199999999999994</v>
      </c>
      <c r="L135" s="60">
        <f t="shared" si="8"/>
        <v>4.7529998441639405</v>
      </c>
      <c r="M135" s="18">
        <f t="shared" ref="M135:M197" si="13">G135/1000*0.8-I135</f>
        <v>0.29376344086021511</v>
      </c>
      <c r="N135" s="11"/>
    </row>
    <row r="136" spans="1:14" ht="30" customHeight="1" x14ac:dyDescent="0.25">
      <c r="A136" s="114"/>
      <c r="B136" s="107"/>
      <c r="C136" s="14" t="s">
        <v>15</v>
      </c>
      <c r="D136" s="21" t="s">
        <v>177</v>
      </c>
      <c r="E136" s="49" t="s">
        <v>164</v>
      </c>
      <c r="F136" s="28" t="s">
        <v>33</v>
      </c>
      <c r="G136" s="21">
        <v>250</v>
      </c>
      <c r="H136" s="83">
        <v>25360</v>
      </c>
      <c r="I136" s="17">
        <f t="shared" si="12"/>
        <v>3.4086021505376346E-2</v>
      </c>
      <c r="J136" s="16">
        <f t="shared" si="10"/>
        <v>256679.99999999997</v>
      </c>
      <c r="K136" s="17">
        <f t="shared" si="11"/>
        <v>0.34499999999999992</v>
      </c>
      <c r="L136" s="60">
        <f t="shared" si="8"/>
        <v>9.880006233442419</v>
      </c>
      <c r="M136" s="18">
        <f t="shared" si="13"/>
        <v>0.16591397849462367</v>
      </c>
      <c r="N136" s="11"/>
    </row>
    <row r="137" spans="1:14" ht="30" customHeight="1" x14ac:dyDescent="0.25">
      <c r="A137" s="113">
        <v>96</v>
      </c>
      <c r="B137" s="106" t="s">
        <v>372</v>
      </c>
      <c r="C137" s="14" t="s">
        <v>12</v>
      </c>
      <c r="D137" s="21" t="s">
        <v>177</v>
      </c>
      <c r="E137" s="49" t="s">
        <v>164</v>
      </c>
      <c r="F137" s="28" t="s">
        <v>33</v>
      </c>
      <c r="G137" s="21">
        <v>250</v>
      </c>
      <c r="H137" s="83">
        <v>66360</v>
      </c>
      <c r="I137" s="17">
        <f t="shared" si="12"/>
        <v>8.9193548387096769E-2</v>
      </c>
      <c r="J137" s="16">
        <f t="shared" si="10"/>
        <v>256679.99999999997</v>
      </c>
      <c r="K137" s="17">
        <f t="shared" si="11"/>
        <v>0.34499999999999992</v>
      </c>
      <c r="L137" s="60">
        <f t="shared" ref="L137:L201" si="14">(H137/J137)*100</f>
        <v>25.853202431042543</v>
      </c>
      <c r="M137" s="18">
        <f t="shared" si="13"/>
        <v>0.11080645161290324</v>
      </c>
      <c r="N137" s="11"/>
    </row>
    <row r="138" spans="1:14" ht="30" customHeight="1" x14ac:dyDescent="0.25">
      <c r="A138" s="114"/>
      <c r="B138" s="107"/>
      <c r="C138" s="14" t="s">
        <v>15</v>
      </c>
      <c r="D138" s="21" t="s">
        <v>177</v>
      </c>
      <c r="E138" s="49" t="s">
        <v>164</v>
      </c>
      <c r="F138" s="28" t="s">
        <v>33</v>
      </c>
      <c r="G138" s="21">
        <v>320</v>
      </c>
      <c r="H138" s="83">
        <v>29640</v>
      </c>
      <c r="I138" s="17">
        <f t="shared" si="12"/>
        <v>3.983870967741935E-2</v>
      </c>
      <c r="J138" s="16">
        <f t="shared" si="10"/>
        <v>328550.39999999997</v>
      </c>
      <c r="K138" s="17">
        <f t="shared" si="11"/>
        <v>0.44159999999999999</v>
      </c>
      <c r="L138" s="60">
        <f t="shared" si="14"/>
        <v>9.0214469378214126</v>
      </c>
      <c r="M138" s="18">
        <f t="shared" si="13"/>
        <v>0.21616129032258066</v>
      </c>
      <c r="N138" s="11"/>
    </row>
    <row r="139" spans="1:14" ht="30" customHeight="1" x14ac:dyDescent="0.25">
      <c r="A139" s="113">
        <v>97</v>
      </c>
      <c r="B139" s="106" t="s">
        <v>373</v>
      </c>
      <c r="C139" s="14" t="s">
        <v>12</v>
      </c>
      <c r="D139" s="21" t="s">
        <v>177</v>
      </c>
      <c r="E139" s="49" t="s">
        <v>164</v>
      </c>
      <c r="F139" s="28" t="s">
        <v>33</v>
      </c>
      <c r="G139" s="21">
        <v>320</v>
      </c>
      <c r="H139" s="83">
        <v>65800</v>
      </c>
      <c r="I139" s="17">
        <f t="shared" si="12"/>
        <v>8.8440860215053763E-2</v>
      </c>
      <c r="J139" s="16">
        <f t="shared" si="10"/>
        <v>328550.39999999997</v>
      </c>
      <c r="K139" s="17">
        <f t="shared" si="11"/>
        <v>0.44159999999999999</v>
      </c>
      <c r="L139" s="60">
        <f t="shared" si="14"/>
        <v>20.027368708119063</v>
      </c>
      <c r="M139" s="18">
        <f t="shared" si="13"/>
        <v>0.16755913978494624</v>
      </c>
      <c r="N139" s="11"/>
    </row>
    <row r="140" spans="1:14" ht="30" customHeight="1" x14ac:dyDescent="0.25">
      <c r="A140" s="114"/>
      <c r="B140" s="107"/>
      <c r="C140" s="14" t="s">
        <v>15</v>
      </c>
      <c r="D140" s="21" t="s">
        <v>177</v>
      </c>
      <c r="E140" s="49" t="s">
        <v>164</v>
      </c>
      <c r="F140" s="28" t="s">
        <v>33</v>
      </c>
      <c r="G140" s="21">
        <v>400</v>
      </c>
      <c r="H140" s="83">
        <v>16000</v>
      </c>
      <c r="I140" s="17">
        <f t="shared" si="12"/>
        <v>2.150537634408602E-2</v>
      </c>
      <c r="J140" s="16">
        <f t="shared" si="10"/>
        <v>410687.99999999994</v>
      </c>
      <c r="K140" s="17">
        <f t="shared" si="11"/>
        <v>0.55199999999999994</v>
      </c>
      <c r="L140" s="60">
        <f t="shared" si="14"/>
        <v>3.8959015116097873</v>
      </c>
      <c r="M140" s="18">
        <f t="shared" si="13"/>
        <v>0.29849462365591406</v>
      </c>
      <c r="N140" s="11"/>
    </row>
    <row r="141" spans="1:14" ht="30" customHeight="1" x14ac:dyDescent="0.25">
      <c r="A141" s="113">
        <v>99</v>
      </c>
      <c r="B141" s="106" t="s">
        <v>374</v>
      </c>
      <c r="C141" s="14" t="s">
        <v>12</v>
      </c>
      <c r="D141" s="21" t="s">
        <v>177</v>
      </c>
      <c r="E141" s="49" t="s">
        <v>164</v>
      </c>
      <c r="F141" s="28" t="s">
        <v>33</v>
      </c>
      <c r="G141" s="21">
        <v>400</v>
      </c>
      <c r="H141" s="83">
        <v>194800</v>
      </c>
      <c r="I141" s="17">
        <f t="shared" si="12"/>
        <v>0.26182795698924732</v>
      </c>
      <c r="J141" s="16">
        <f>G141*744*1.38</f>
        <v>410687.99999999994</v>
      </c>
      <c r="K141" s="17">
        <f>J141/744/1000</f>
        <v>0.55199999999999994</v>
      </c>
      <c r="L141" s="60">
        <f t="shared" si="14"/>
        <v>47.432600903849156</v>
      </c>
      <c r="M141" s="18">
        <f>G141/1000*0.8-I141</f>
        <v>5.8172043010752739E-2</v>
      </c>
      <c r="N141" s="11"/>
    </row>
    <row r="142" spans="1:14" ht="30" customHeight="1" x14ac:dyDescent="0.25">
      <c r="A142" s="114"/>
      <c r="B142" s="107"/>
      <c r="C142" s="14" t="s">
        <v>15</v>
      </c>
      <c r="D142" s="21" t="s">
        <v>177</v>
      </c>
      <c r="E142" s="49" t="s">
        <v>164</v>
      </c>
      <c r="F142" s="28" t="s">
        <v>33</v>
      </c>
      <c r="G142" s="21">
        <v>250</v>
      </c>
      <c r="H142" s="83">
        <v>0</v>
      </c>
      <c r="I142" s="17">
        <f>H142/744/1000</f>
        <v>0</v>
      </c>
      <c r="J142" s="16">
        <f t="shared" si="10"/>
        <v>256679.99999999997</v>
      </c>
      <c r="K142" s="17">
        <f t="shared" si="11"/>
        <v>0.34499999999999992</v>
      </c>
      <c r="L142" s="60">
        <f t="shared" si="14"/>
        <v>0</v>
      </c>
      <c r="M142" s="18">
        <f t="shared" si="13"/>
        <v>0.2</v>
      </c>
      <c r="N142" s="11"/>
    </row>
    <row r="143" spans="1:14" ht="30" customHeight="1" x14ac:dyDescent="0.25">
      <c r="A143" s="113">
        <v>100</v>
      </c>
      <c r="B143" s="106" t="s">
        <v>375</v>
      </c>
      <c r="C143" s="14" t="s">
        <v>12</v>
      </c>
      <c r="D143" s="21" t="s">
        <v>177</v>
      </c>
      <c r="E143" s="49" t="s">
        <v>164</v>
      </c>
      <c r="F143" s="28" t="s">
        <v>33</v>
      </c>
      <c r="G143" s="21">
        <v>250</v>
      </c>
      <c r="H143" s="83">
        <v>71160</v>
      </c>
      <c r="I143" s="17">
        <f t="shared" si="12"/>
        <v>9.5645161290322578E-2</v>
      </c>
      <c r="J143" s="16">
        <f t="shared" si="10"/>
        <v>256679.99999999997</v>
      </c>
      <c r="K143" s="17">
        <f t="shared" si="11"/>
        <v>0.34499999999999992</v>
      </c>
      <c r="L143" s="60">
        <f t="shared" si="14"/>
        <v>27.723235156615246</v>
      </c>
      <c r="M143" s="18">
        <f t="shared" si="13"/>
        <v>0.10435483870967743</v>
      </c>
      <c r="N143" s="11"/>
    </row>
    <row r="144" spans="1:14" ht="30" customHeight="1" x14ac:dyDescent="0.25">
      <c r="A144" s="114"/>
      <c r="B144" s="107"/>
      <c r="C144" s="14" t="s">
        <v>15</v>
      </c>
      <c r="D144" s="21" t="s">
        <v>177</v>
      </c>
      <c r="E144" s="49" t="s">
        <v>164</v>
      </c>
      <c r="F144" s="28" t="s">
        <v>33</v>
      </c>
      <c r="G144" s="21">
        <v>400</v>
      </c>
      <c r="H144" s="83">
        <v>0</v>
      </c>
      <c r="I144" s="17">
        <f t="shared" si="12"/>
        <v>0</v>
      </c>
      <c r="J144" s="16">
        <f t="shared" si="10"/>
        <v>410687.99999999994</v>
      </c>
      <c r="K144" s="17">
        <f t="shared" si="11"/>
        <v>0.55199999999999994</v>
      </c>
      <c r="L144" s="60">
        <f t="shared" si="14"/>
        <v>0</v>
      </c>
      <c r="M144" s="18">
        <f t="shared" si="13"/>
        <v>0.32000000000000006</v>
      </c>
      <c r="N144" s="11"/>
    </row>
    <row r="145" spans="1:14" ht="30" customHeight="1" x14ac:dyDescent="0.25">
      <c r="A145" s="113">
        <v>101</v>
      </c>
      <c r="B145" s="106" t="s">
        <v>376</v>
      </c>
      <c r="C145" s="14" t="s">
        <v>12</v>
      </c>
      <c r="D145" s="21" t="s">
        <v>177</v>
      </c>
      <c r="E145" s="49" t="s">
        <v>164</v>
      </c>
      <c r="F145" s="28" t="s">
        <v>33</v>
      </c>
      <c r="G145" s="21">
        <v>400</v>
      </c>
      <c r="H145" s="83">
        <v>25760</v>
      </c>
      <c r="I145" s="17">
        <f t="shared" si="12"/>
        <v>3.4623655913978493E-2</v>
      </c>
      <c r="J145" s="16">
        <f t="shared" si="10"/>
        <v>410687.99999999994</v>
      </c>
      <c r="K145" s="17">
        <f t="shared" si="11"/>
        <v>0.55199999999999994</v>
      </c>
      <c r="L145" s="60">
        <f t="shared" si="14"/>
        <v>6.2724014336917575</v>
      </c>
      <c r="M145" s="18">
        <f t="shared" si="13"/>
        <v>0.28537634408602158</v>
      </c>
      <c r="N145" s="11"/>
    </row>
    <row r="146" spans="1:14" ht="30" customHeight="1" x14ac:dyDescent="0.25">
      <c r="A146" s="114"/>
      <c r="B146" s="107"/>
      <c r="C146" s="14" t="s">
        <v>15</v>
      </c>
      <c r="D146" s="21" t="s">
        <v>177</v>
      </c>
      <c r="E146" s="49" t="s">
        <v>164</v>
      </c>
      <c r="F146" s="28" t="s">
        <v>33</v>
      </c>
      <c r="G146" s="21">
        <v>400</v>
      </c>
      <c r="H146" s="83">
        <v>40560</v>
      </c>
      <c r="I146" s="17">
        <f t="shared" si="12"/>
        <v>5.4516129032258061E-2</v>
      </c>
      <c r="J146" s="16">
        <f t="shared" si="10"/>
        <v>410687.99999999994</v>
      </c>
      <c r="K146" s="17">
        <f t="shared" si="11"/>
        <v>0.55199999999999994</v>
      </c>
      <c r="L146" s="60">
        <f t="shared" si="14"/>
        <v>9.8761103319308106</v>
      </c>
      <c r="M146" s="18">
        <f t="shared" si="13"/>
        <v>0.26548387096774201</v>
      </c>
      <c r="N146" s="11"/>
    </row>
    <row r="147" spans="1:14" ht="30" customHeight="1" x14ac:dyDescent="0.25">
      <c r="A147" s="113">
        <v>102</v>
      </c>
      <c r="B147" s="106" t="s">
        <v>377</v>
      </c>
      <c r="C147" s="14" t="s">
        <v>12</v>
      </c>
      <c r="D147" s="21" t="s">
        <v>177</v>
      </c>
      <c r="E147" s="49" t="s">
        <v>164</v>
      </c>
      <c r="F147" s="28" t="s">
        <v>33</v>
      </c>
      <c r="G147" s="21">
        <v>400</v>
      </c>
      <c r="H147" s="83">
        <v>120000</v>
      </c>
      <c r="I147" s="17">
        <f t="shared" si="12"/>
        <v>0.16129032258064516</v>
      </c>
      <c r="J147" s="16">
        <f t="shared" si="10"/>
        <v>410687.99999999994</v>
      </c>
      <c r="K147" s="17">
        <f t="shared" si="11"/>
        <v>0.55199999999999994</v>
      </c>
      <c r="L147" s="60">
        <f t="shared" si="14"/>
        <v>29.219261337073405</v>
      </c>
      <c r="M147" s="18">
        <f t="shared" si="13"/>
        <v>0.15870967741935491</v>
      </c>
      <c r="N147" s="11"/>
    </row>
    <row r="148" spans="1:14" ht="30" customHeight="1" x14ac:dyDescent="0.25">
      <c r="A148" s="114"/>
      <c r="B148" s="107"/>
      <c r="C148" s="14" t="s">
        <v>15</v>
      </c>
      <c r="D148" s="21" t="s">
        <v>177</v>
      </c>
      <c r="E148" s="49" t="s">
        <v>164</v>
      </c>
      <c r="F148" s="28" t="s">
        <v>33</v>
      </c>
      <c r="G148" s="21">
        <v>400</v>
      </c>
      <c r="H148" s="83">
        <v>0</v>
      </c>
      <c r="I148" s="17">
        <f t="shared" si="12"/>
        <v>0</v>
      </c>
      <c r="J148" s="16">
        <f t="shared" si="10"/>
        <v>410687.99999999994</v>
      </c>
      <c r="K148" s="17">
        <f t="shared" si="11"/>
        <v>0.55199999999999994</v>
      </c>
      <c r="L148" s="60">
        <f t="shared" si="14"/>
        <v>0</v>
      </c>
      <c r="M148" s="18">
        <f t="shared" si="13"/>
        <v>0.32000000000000006</v>
      </c>
      <c r="N148" s="11"/>
    </row>
    <row r="149" spans="1:14" ht="30" customHeight="1" x14ac:dyDescent="0.25">
      <c r="A149" s="113">
        <v>103</v>
      </c>
      <c r="B149" s="106" t="s">
        <v>379</v>
      </c>
      <c r="C149" s="14" t="s">
        <v>12</v>
      </c>
      <c r="D149" s="21" t="s">
        <v>177</v>
      </c>
      <c r="E149" s="49" t="s">
        <v>164</v>
      </c>
      <c r="F149" s="28" t="s">
        <v>33</v>
      </c>
      <c r="G149" s="21">
        <v>400</v>
      </c>
      <c r="H149" s="83">
        <v>114000</v>
      </c>
      <c r="I149" s="17">
        <f t="shared" si="12"/>
        <v>0.15322580645161291</v>
      </c>
      <c r="J149" s="16">
        <f t="shared" si="10"/>
        <v>410687.99999999994</v>
      </c>
      <c r="K149" s="17">
        <f t="shared" si="11"/>
        <v>0.55199999999999994</v>
      </c>
      <c r="L149" s="60">
        <f t="shared" si="14"/>
        <v>27.758298270219733</v>
      </c>
      <c r="M149" s="18">
        <f t="shared" si="13"/>
        <v>0.16677419354838716</v>
      </c>
      <c r="N149" s="11"/>
    </row>
    <row r="150" spans="1:14" ht="30" customHeight="1" x14ac:dyDescent="0.25">
      <c r="A150" s="114"/>
      <c r="B150" s="107"/>
      <c r="C150" s="14" t="s">
        <v>15</v>
      </c>
      <c r="D150" s="21" t="s">
        <v>177</v>
      </c>
      <c r="E150" s="49" t="s">
        <v>164</v>
      </c>
      <c r="F150" s="28" t="s">
        <v>33</v>
      </c>
      <c r="G150" s="21">
        <v>250</v>
      </c>
      <c r="H150" s="83">
        <v>46400</v>
      </c>
      <c r="I150" s="17">
        <f t="shared" si="12"/>
        <v>6.2365591397849467E-2</v>
      </c>
      <c r="J150" s="16">
        <f t="shared" si="10"/>
        <v>256679.99999999997</v>
      </c>
      <c r="K150" s="17">
        <f t="shared" si="11"/>
        <v>0.34499999999999992</v>
      </c>
      <c r="L150" s="60">
        <f t="shared" si="14"/>
        <v>18.076983013869409</v>
      </c>
      <c r="M150" s="18">
        <f t="shared" si="13"/>
        <v>0.13763440860215054</v>
      </c>
      <c r="N150" s="11"/>
    </row>
    <row r="151" spans="1:14" ht="30" customHeight="1" x14ac:dyDescent="0.25">
      <c r="A151" s="113">
        <v>104</v>
      </c>
      <c r="B151" s="106" t="s">
        <v>378</v>
      </c>
      <c r="C151" s="14" t="s">
        <v>12</v>
      </c>
      <c r="D151" s="21" t="s">
        <v>177</v>
      </c>
      <c r="E151" s="49" t="s">
        <v>164</v>
      </c>
      <c r="F151" s="28" t="s">
        <v>33</v>
      </c>
      <c r="G151" s="21">
        <v>400</v>
      </c>
      <c r="H151" s="83"/>
      <c r="I151" s="17">
        <f>H151/744/1000</f>
        <v>0</v>
      </c>
      <c r="J151" s="16">
        <f t="shared" si="10"/>
        <v>410687.99999999994</v>
      </c>
      <c r="K151" s="17">
        <f t="shared" si="11"/>
        <v>0.55199999999999994</v>
      </c>
      <c r="L151" s="60">
        <f t="shared" si="14"/>
        <v>0</v>
      </c>
      <c r="M151" s="18">
        <f t="shared" si="13"/>
        <v>0.32000000000000006</v>
      </c>
      <c r="N151" s="11"/>
    </row>
    <row r="152" spans="1:14" ht="30" customHeight="1" x14ac:dyDescent="0.25">
      <c r="A152" s="114"/>
      <c r="B152" s="107"/>
      <c r="C152" s="14" t="s">
        <v>15</v>
      </c>
      <c r="D152" s="21" t="s">
        <v>177</v>
      </c>
      <c r="E152" s="49" t="s">
        <v>164</v>
      </c>
      <c r="F152" s="28" t="s">
        <v>33</v>
      </c>
      <c r="G152" s="21">
        <v>400</v>
      </c>
      <c r="H152" s="83">
        <v>59400</v>
      </c>
      <c r="I152" s="17">
        <f>H152/744/1000</f>
        <v>7.9838709677419364E-2</v>
      </c>
      <c r="J152" s="16">
        <f t="shared" si="10"/>
        <v>410687.99999999994</v>
      </c>
      <c r="K152" s="17">
        <f t="shared" si="11"/>
        <v>0.55199999999999994</v>
      </c>
      <c r="L152" s="60">
        <f t="shared" si="14"/>
        <v>14.463534361851336</v>
      </c>
      <c r="M152" s="18">
        <f t="shared" si="13"/>
        <v>0.24016129032258071</v>
      </c>
      <c r="N152" s="11"/>
    </row>
    <row r="153" spans="1:14" ht="30" customHeight="1" x14ac:dyDescent="0.25">
      <c r="A153" s="113">
        <v>105</v>
      </c>
      <c r="B153" s="106" t="s">
        <v>380</v>
      </c>
      <c r="C153" s="14" t="s">
        <v>12</v>
      </c>
      <c r="D153" s="21" t="s">
        <v>183</v>
      </c>
      <c r="E153" s="49" t="s">
        <v>164</v>
      </c>
      <c r="F153" s="28" t="s">
        <v>33</v>
      </c>
      <c r="G153" s="21">
        <v>400</v>
      </c>
      <c r="H153" s="83">
        <v>87000</v>
      </c>
      <c r="I153" s="17">
        <f t="shared" si="12"/>
        <v>0.11693548387096775</v>
      </c>
      <c r="J153" s="16">
        <f t="shared" si="10"/>
        <v>410687.99999999994</v>
      </c>
      <c r="K153" s="17">
        <f t="shared" si="11"/>
        <v>0.55199999999999994</v>
      </c>
      <c r="L153" s="60">
        <f t="shared" si="14"/>
        <v>21.183964469378218</v>
      </c>
      <c r="M153" s="18">
        <f t="shared" si="13"/>
        <v>0.20306451612903231</v>
      </c>
      <c r="N153" s="11"/>
    </row>
    <row r="154" spans="1:14" ht="30" customHeight="1" x14ac:dyDescent="0.25">
      <c r="A154" s="114"/>
      <c r="B154" s="107"/>
      <c r="C154" s="14" t="s">
        <v>15</v>
      </c>
      <c r="D154" s="21" t="s">
        <v>183</v>
      </c>
      <c r="E154" s="49" t="s">
        <v>164</v>
      </c>
      <c r="F154" s="28" t="s">
        <v>33</v>
      </c>
      <c r="G154" s="21">
        <v>250</v>
      </c>
      <c r="H154" s="83">
        <v>52000</v>
      </c>
      <c r="I154" s="17">
        <f t="shared" si="12"/>
        <v>6.9892473118279563E-2</v>
      </c>
      <c r="J154" s="16">
        <f t="shared" si="10"/>
        <v>256679.99999999997</v>
      </c>
      <c r="K154" s="17">
        <f t="shared" si="11"/>
        <v>0.34499999999999992</v>
      </c>
      <c r="L154" s="60">
        <f t="shared" si="14"/>
        <v>20.258687860370891</v>
      </c>
      <c r="M154" s="18">
        <f t="shared" si="13"/>
        <v>0.13010752688172045</v>
      </c>
      <c r="N154" s="11"/>
    </row>
    <row r="155" spans="1:14" ht="30" customHeight="1" x14ac:dyDescent="0.25">
      <c r="A155" s="113">
        <v>106</v>
      </c>
      <c r="B155" s="106" t="s">
        <v>381</v>
      </c>
      <c r="C155" s="14" t="s">
        <v>12</v>
      </c>
      <c r="D155" s="21" t="s">
        <v>183</v>
      </c>
      <c r="E155" s="49" t="s">
        <v>164</v>
      </c>
      <c r="F155" s="28" t="s">
        <v>33</v>
      </c>
      <c r="G155" s="21">
        <v>250</v>
      </c>
      <c r="H155" s="83">
        <v>52719.479999999996</v>
      </c>
      <c r="I155" s="17">
        <f>H155/744/1000</f>
        <v>7.0859516129032254E-2</v>
      </c>
      <c r="J155" s="16">
        <f t="shared" si="10"/>
        <v>256679.99999999997</v>
      </c>
      <c r="K155" s="17">
        <f t="shared" si="11"/>
        <v>0.34499999999999992</v>
      </c>
      <c r="L155" s="60">
        <f t="shared" si="14"/>
        <v>20.538990182328192</v>
      </c>
      <c r="M155" s="18">
        <f>G155/1000*0.8-I155</f>
        <v>0.12914048387096777</v>
      </c>
      <c r="N155" s="11"/>
    </row>
    <row r="156" spans="1:14" ht="30" customHeight="1" x14ac:dyDescent="0.25">
      <c r="A156" s="114"/>
      <c r="B156" s="107"/>
      <c r="C156" s="14" t="s">
        <v>15</v>
      </c>
      <c r="D156" s="21" t="s">
        <v>183</v>
      </c>
      <c r="E156" s="49" t="s">
        <v>164</v>
      </c>
      <c r="F156" s="28" t="s">
        <v>33</v>
      </c>
      <c r="G156" s="21">
        <v>250</v>
      </c>
      <c r="H156" s="83">
        <v>69608.28</v>
      </c>
      <c r="I156" s="17">
        <f t="shared" si="12"/>
        <v>9.3559516129032266E-2</v>
      </c>
      <c r="J156" s="16">
        <f t="shared" si="10"/>
        <v>256679.99999999997</v>
      </c>
      <c r="K156" s="17">
        <f t="shared" si="11"/>
        <v>0.34499999999999992</v>
      </c>
      <c r="L156" s="60">
        <f t="shared" si="14"/>
        <v>27.118700327255731</v>
      </c>
      <c r="M156" s="18">
        <f t="shared" si="13"/>
        <v>0.10644048387096774</v>
      </c>
      <c r="N156" s="11"/>
    </row>
    <row r="157" spans="1:14" ht="30" customHeight="1" x14ac:dyDescent="0.25">
      <c r="A157" s="113">
        <v>107</v>
      </c>
      <c r="B157" s="106" t="s">
        <v>382</v>
      </c>
      <c r="C157" s="14" t="s">
        <v>12</v>
      </c>
      <c r="D157" s="21" t="s">
        <v>209</v>
      </c>
      <c r="E157" s="49" t="s">
        <v>164</v>
      </c>
      <c r="F157" s="28" t="s">
        <v>33</v>
      </c>
      <c r="G157" s="21">
        <v>400</v>
      </c>
      <c r="H157" s="83">
        <v>98520</v>
      </c>
      <c r="I157" s="17">
        <f t="shared" si="12"/>
        <v>0.13241935483870967</v>
      </c>
      <c r="J157" s="16">
        <f t="shared" si="10"/>
        <v>410687.99999999994</v>
      </c>
      <c r="K157" s="17">
        <f t="shared" si="11"/>
        <v>0.55199999999999994</v>
      </c>
      <c r="L157" s="60">
        <f t="shared" si="14"/>
        <v>23.989013557737263</v>
      </c>
      <c r="M157" s="18">
        <f t="shared" si="13"/>
        <v>0.18758064516129039</v>
      </c>
      <c r="N157" s="11"/>
    </row>
    <row r="158" spans="1:14" ht="30" customHeight="1" x14ac:dyDescent="0.25">
      <c r="A158" s="114"/>
      <c r="B158" s="107"/>
      <c r="C158" s="14" t="s">
        <v>15</v>
      </c>
      <c r="D158" s="21" t="s">
        <v>209</v>
      </c>
      <c r="E158" s="49" t="s">
        <v>164</v>
      </c>
      <c r="F158" s="28" t="s">
        <v>33</v>
      </c>
      <c r="G158" s="21">
        <v>320</v>
      </c>
      <c r="H158" s="83">
        <v>83520</v>
      </c>
      <c r="I158" s="17">
        <f t="shared" si="12"/>
        <v>0.11225806451612903</v>
      </c>
      <c r="J158" s="16">
        <f t="shared" si="10"/>
        <v>328550.39999999997</v>
      </c>
      <c r="K158" s="17">
        <f t="shared" si="11"/>
        <v>0.44159999999999999</v>
      </c>
      <c r="L158" s="60">
        <f t="shared" si="14"/>
        <v>25.420757363253859</v>
      </c>
      <c r="M158" s="18">
        <f t="shared" si="13"/>
        <v>0.14374193548387099</v>
      </c>
      <c r="N158" s="11"/>
    </row>
    <row r="159" spans="1:14" ht="30" customHeight="1" x14ac:dyDescent="0.25">
      <c r="A159" s="14">
        <v>108</v>
      </c>
      <c r="B159" s="30" t="s">
        <v>383</v>
      </c>
      <c r="C159" s="14" t="s">
        <v>12</v>
      </c>
      <c r="D159" s="21" t="s">
        <v>209</v>
      </c>
      <c r="E159" s="49" t="s">
        <v>164</v>
      </c>
      <c r="F159" s="28" t="s">
        <v>33</v>
      </c>
      <c r="G159" s="21">
        <v>250</v>
      </c>
      <c r="H159" s="83">
        <v>79400</v>
      </c>
      <c r="I159" s="17">
        <f t="shared" si="12"/>
        <v>0.10672043010752688</v>
      </c>
      <c r="J159" s="16">
        <f t="shared" si="10"/>
        <v>256679.99999999997</v>
      </c>
      <c r="K159" s="17">
        <f t="shared" si="11"/>
        <v>0.34499999999999992</v>
      </c>
      <c r="L159" s="60">
        <f t="shared" si="14"/>
        <v>30.933458002181709</v>
      </c>
      <c r="M159" s="18">
        <f t="shared" si="13"/>
        <v>9.327956989247313E-2</v>
      </c>
      <c r="N159" s="11"/>
    </row>
    <row r="160" spans="1:14" ht="30" customHeight="1" x14ac:dyDescent="0.25">
      <c r="A160" s="113">
        <v>109</v>
      </c>
      <c r="B160" s="106" t="s">
        <v>384</v>
      </c>
      <c r="C160" s="14" t="s">
        <v>12</v>
      </c>
      <c r="D160" s="21" t="s">
        <v>210</v>
      </c>
      <c r="E160" s="49" t="s">
        <v>164</v>
      </c>
      <c r="F160" s="28" t="s">
        <v>33</v>
      </c>
      <c r="G160" s="21">
        <v>250</v>
      </c>
      <c r="H160" s="83">
        <v>52240</v>
      </c>
      <c r="I160" s="17">
        <f t="shared" si="12"/>
        <v>7.0215053763440866E-2</v>
      </c>
      <c r="J160" s="16">
        <f t="shared" si="10"/>
        <v>256679.99999999997</v>
      </c>
      <c r="K160" s="17">
        <f t="shared" si="11"/>
        <v>0.34499999999999992</v>
      </c>
      <c r="L160" s="60">
        <f t="shared" si="14"/>
        <v>20.35218949664953</v>
      </c>
      <c r="M160" s="18">
        <f t="shared" si="13"/>
        <v>0.12978494623655915</v>
      </c>
      <c r="N160" s="11"/>
    </row>
    <row r="161" spans="1:17" ht="30" customHeight="1" x14ac:dyDescent="0.25">
      <c r="A161" s="114"/>
      <c r="B161" s="107"/>
      <c r="C161" s="14" t="s">
        <v>15</v>
      </c>
      <c r="D161" s="21" t="s">
        <v>210</v>
      </c>
      <c r="E161" s="49" t="s">
        <v>164</v>
      </c>
      <c r="F161" s="28" t="s">
        <v>33</v>
      </c>
      <c r="G161" s="21">
        <v>250</v>
      </c>
      <c r="H161" s="83">
        <v>64800</v>
      </c>
      <c r="I161" s="17">
        <f t="shared" si="12"/>
        <v>8.7096774193548387E-2</v>
      </c>
      <c r="J161" s="16">
        <f t="shared" si="10"/>
        <v>256679.99999999997</v>
      </c>
      <c r="K161" s="17">
        <f t="shared" si="11"/>
        <v>0.34499999999999992</v>
      </c>
      <c r="L161" s="60">
        <f t="shared" si="14"/>
        <v>25.245441795231422</v>
      </c>
      <c r="M161" s="18">
        <f t="shared" si="13"/>
        <v>0.11290322580645162</v>
      </c>
      <c r="N161" s="11"/>
    </row>
    <row r="162" spans="1:17" ht="30" customHeight="1" x14ac:dyDescent="0.25">
      <c r="A162" s="113">
        <v>110</v>
      </c>
      <c r="B162" s="106" t="s">
        <v>568</v>
      </c>
      <c r="C162" s="14" t="s">
        <v>12</v>
      </c>
      <c r="D162" s="21" t="s">
        <v>211</v>
      </c>
      <c r="E162" s="49" t="s">
        <v>164</v>
      </c>
      <c r="F162" s="28" t="s">
        <v>33</v>
      </c>
      <c r="G162" s="21">
        <v>320</v>
      </c>
      <c r="H162" s="83">
        <v>9000</v>
      </c>
      <c r="I162" s="17">
        <f t="shared" si="12"/>
        <v>1.2096774193548388E-2</v>
      </c>
      <c r="J162" s="16">
        <f t="shared" si="10"/>
        <v>328550.39999999997</v>
      </c>
      <c r="K162" s="17">
        <f t="shared" si="11"/>
        <v>0.44159999999999999</v>
      </c>
      <c r="L162" s="60">
        <f t="shared" si="14"/>
        <v>2.7393057503506313</v>
      </c>
      <c r="M162" s="18">
        <f t="shared" si="13"/>
        <v>0.24390322580645163</v>
      </c>
      <c r="N162" s="11"/>
    </row>
    <row r="163" spans="1:17" ht="30" customHeight="1" x14ac:dyDescent="0.25">
      <c r="A163" s="114"/>
      <c r="B163" s="107"/>
      <c r="C163" s="14" t="s">
        <v>15</v>
      </c>
      <c r="D163" s="21" t="s">
        <v>211</v>
      </c>
      <c r="E163" s="49" t="s">
        <v>164</v>
      </c>
      <c r="F163" s="28" t="s">
        <v>33</v>
      </c>
      <c r="G163" s="21">
        <v>400</v>
      </c>
      <c r="H163" s="83">
        <v>1200</v>
      </c>
      <c r="I163" s="17">
        <f t="shared" si="12"/>
        <v>1.6129032258064516E-3</v>
      </c>
      <c r="J163" s="16">
        <f t="shared" si="10"/>
        <v>410687.99999999994</v>
      </c>
      <c r="K163" s="17">
        <f t="shared" si="11"/>
        <v>0.55199999999999994</v>
      </c>
      <c r="L163" s="60">
        <f t="shared" si="14"/>
        <v>0.29219261337073404</v>
      </c>
      <c r="M163" s="18">
        <f t="shared" si="13"/>
        <v>0.31838709677419363</v>
      </c>
      <c r="N163" s="11"/>
    </row>
    <row r="164" spans="1:17" ht="30" customHeight="1" x14ac:dyDescent="0.25">
      <c r="A164" s="113">
        <v>111</v>
      </c>
      <c r="B164" s="68" t="s">
        <v>385</v>
      </c>
      <c r="C164" s="14" t="s">
        <v>12</v>
      </c>
      <c r="D164" s="21" t="s">
        <v>211</v>
      </c>
      <c r="E164" s="49" t="s">
        <v>164</v>
      </c>
      <c r="F164" s="28" t="s">
        <v>33</v>
      </c>
      <c r="G164" s="21">
        <v>400</v>
      </c>
      <c r="H164" s="83">
        <v>480</v>
      </c>
      <c r="I164" s="17">
        <f t="shared" si="12"/>
        <v>6.4516129032258064E-4</v>
      </c>
      <c r="J164" s="16">
        <f t="shared" si="10"/>
        <v>410687.99999999994</v>
      </c>
      <c r="K164" s="17">
        <f t="shared" si="11"/>
        <v>0.55199999999999994</v>
      </c>
      <c r="L164" s="60">
        <f t="shared" si="14"/>
        <v>0.1168770453482936</v>
      </c>
      <c r="M164" s="18">
        <f t="shared" si="13"/>
        <v>0.31935483870967746</v>
      </c>
      <c r="N164" s="11"/>
    </row>
    <row r="165" spans="1:17" ht="30" customHeight="1" x14ac:dyDescent="0.25">
      <c r="A165" s="114"/>
      <c r="B165" s="68" t="s">
        <v>386</v>
      </c>
      <c r="C165" s="14" t="s">
        <v>15</v>
      </c>
      <c r="D165" s="21" t="s">
        <v>212</v>
      </c>
      <c r="E165" s="49" t="s">
        <v>164</v>
      </c>
      <c r="F165" s="28" t="s">
        <v>33</v>
      </c>
      <c r="G165" s="21">
        <v>400</v>
      </c>
      <c r="H165" s="83">
        <v>19440</v>
      </c>
      <c r="I165" s="17">
        <f t="shared" si="12"/>
        <v>2.6129032258064518E-2</v>
      </c>
      <c r="J165" s="16">
        <f t="shared" ref="J165:J227" si="15">G165*744*1.38</f>
        <v>410687.99999999994</v>
      </c>
      <c r="K165" s="17">
        <f t="shared" ref="K165:K227" si="16">J165/744/1000</f>
        <v>0.55199999999999994</v>
      </c>
      <c r="L165" s="60">
        <f t="shared" si="14"/>
        <v>4.7335203366058911</v>
      </c>
      <c r="M165" s="18">
        <f t="shared" si="13"/>
        <v>0.29387096774193555</v>
      </c>
      <c r="N165" s="11"/>
    </row>
    <row r="166" spans="1:17" ht="30" customHeight="1" x14ac:dyDescent="0.25">
      <c r="A166" s="113">
        <v>112</v>
      </c>
      <c r="B166" s="106" t="s">
        <v>387</v>
      </c>
      <c r="C166" s="14" t="s">
        <v>12</v>
      </c>
      <c r="D166" s="21" t="s">
        <v>212</v>
      </c>
      <c r="E166" s="49" t="s">
        <v>164</v>
      </c>
      <c r="F166" s="28" t="s">
        <v>33</v>
      </c>
      <c r="G166" s="21">
        <v>400</v>
      </c>
      <c r="H166" s="83">
        <v>29880</v>
      </c>
      <c r="I166" s="17">
        <f t="shared" si="12"/>
        <v>4.0161290322580645E-2</v>
      </c>
      <c r="J166" s="16">
        <f t="shared" si="15"/>
        <v>410687.99999999994</v>
      </c>
      <c r="K166" s="17">
        <f t="shared" si="16"/>
        <v>0.55199999999999994</v>
      </c>
      <c r="L166" s="60">
        <f t="shared" si="14"/>
        <v>7.2755960729312772</v>
      </c>
      <c r="M166" s="18">
        <f t="shared" si="13"/>
        <v>0.27983870967741942</v>
      </c>
      <c r="N166" s="11"/>
    </row>
    <row r="167" spans="1:17" ht="30" customHeight="1" x14ac:dyDescent="0.25">
      <c r="A167" s="114"/>
      <c r="B167" s="107"/>
      <c r="C167" s="14" t="s">
        <v>15</v>
      </c>
      <c r="D167" s="21" t="s">
        <v>212</v>
      </c>
      <c r="E167" s="65" t="s">
        <v>164</v>
      </c>
      <c r="F167" s="28" t="s">
        <v>301</v>
      </c>
      <c r="G167" s="21">
        <v>400</v>
      </c>
      <c r="H167" s="83">
        <v>22400</v>
      </c>
      <c r="I167" s="17">
        <f t="shared" si="12"/>
        <v>3.0107526881720432E-2</v>
      </c>
      <c r="J167" s="16">
        <f t="shared" si="15"/>
        <v>410687.99999999994</v>
      </c>
      <c r="K167" s="17">
        <f t="shared" si="16"/>
        <v>0.55199999999999994</v>
      </c>
      <c r="L167" s="60">
        <f t="shared" si="14"/>
        <v>5.4542621162537017</v>
      </c>
      <c r="M167" s="18">
        <f t="shared" si="13"/>
        <v>0.28989247311827965</v>
      </c>
      <c r="N167" s="11"/>
    </row>
    <row r="168" spans="1:17" s="12" customFormat="1" ht="30" customHeight="1" x14ac:dyDescent="0.25">
      <c r="A168" s="98">
        <v>113</v>
      </c>
      <c r="B168" s="115" t="s">
        <v>213</v>
      </c>
      <c r="C168" s="31" t="s">
        <v>12</v>
      </c>
      <c r="D168" s="21" t="s">
        <v>214</v>
      </c>
      <c r="E168" s="49" t="s">
        <v>164</v>
      </c>
      <c r="F168" s="29" t="s">
        <v>14</v>
      </c>
      <c r="G168" s="14">
        <v>40500</v>
      </c>
      <c r="H168" s="43">
        <v>3898400</v>
      </c>
      <c r="I168" s="17">
        <f t="shared" ref="I168:I229" si="17">H168/744/1000</f>
        <v>5.2397849462365595</v>
      </c>
      <c r="J168" s="16">
        <f t="shared" si="15"/>
        <v>41582160</v>
      </c>
      <c r="K168" s="17">
        <f t="shared" si="16"/>
        <v>55.89</v>
      </c>
      <c r="L168" s="60">
        <f t="shared" si="14"/>
        <v>9.375174353617032</v>
      </c>
      <c r="M168" s="18">
        <f t="shared" si="13"/>
        <v>27.160215053763437</v>
      </c>
      <c r="N168" s="11"/>
      <c r="O168" s="11"/>
      <c r="P168" s="11"/>
      <c r="Q168" s="11"/>
    </row>
    <row r="169" spans="1:17" s="12" customFormat="1" ht="30" customHeight="1" x14ac:dyDescent="0.25">
      <c r="A169" s="99"/>
      <c r="B169" s="115"/>
      <c r="C169" s="31" t="s">
        <v>15</v>
      </c>
      <c r="D169" s="14" t="s">
        <v>214</v>
      </c>
      <c r="E169" s="49" t="s">
        <v>164</v>
      </c>
      <c r="F169" s="29" t="s">
        <v>215</v>
      </c>
      <c r="G169" s="14">
        <v>40500</v>
      </c>
      <c r="H169" s="43">
        <v>3429360</v>
      </c>
      <c r="I169" s="17">
        <f t="shared" si="17"/>
        <v>4.6093548387096774</v>
      </c>
      <c r="J169" s="16">
        <f t="shared" si="15"/>
        <v>41582160</v>
      </c>
      <c r="K169" s="17">
        <f t="shared" si="16"/>
        <v>55.89</v>
      </c>
      <c r="L169" s="60">
        <f t="shared" si="14"/>
        <v>8.2471906221321838</v>
      </c>
      <c r="M169" s="18">
        <f t="shared" si="13"/>
        <v>27.790645161290321</v>
      </c>
      <c r="N169" s="11"/>
      <c r="O169" s="11"/>
      <c r="P169" s="11"/>
      <c r="Q169" s="11"/>
    </row>
    <row r="170" spans="1:17" s="12" customFormat="1" ht="30" customHeight="1" x14ac:dyDescent="0.25">
      <c r="A170" s="98">
        <v>114</v>
      </c>
      <c r="B170" s="115" t="s">
        <v>216</v>
      </c>
      <c r="C170" s="31" t="s">
        <v>12</v>
      </c>
      <c r="D170" s="14" t="s">
        <v>214</v>
      </c>
      <c r="E170" s="49" t="s">
        <v>164</v>
      </c>
      <c r="F170" s="29" t="s">
        <v>215</v>
      </c>
      <c r="G170" s="14">
        <v>40000</v>
      </c>
      <c r="H170" s="43">
        <f>477300+521640</f>
        <v>998940</v>
      </c>
      <c r="I170" s="17">
        <f>H170/744/1000</f>
        <v>1.3426612903225807</v>
      </c>
      <c r="J170" s="16">
        <f t="shared" si="15"/>
        <v>41068800</v>
      </c>
      <c r="K170" s="17">
        <f t="shared" si="16"/>
        <v>55.2</v>
      </c>
      <c r="L170" s="60">
        <f t="shared" si="14"/>
        <v>2.4323574100046748</v>
      </c>
      <c r="M170" s="18">
        <f t="shared" si="13"/>
        <v>30.657338709677418</v>
      </c>
      <c r="N170" s="11"/>
      <c r="O170" s="11"/>
      <c r="P170" s="11"/>
      <c r="Q170" s="11"/>
    </row>
    <row r="171" spans="1:17" s="12" customFormat="1" ht="30" customHeight="1" x14ac:dyDescent="0.25">
      <c r="A171" s="99"/>
      <c r="B171" s="115"/>
      <c r="C171" s="31" t="s">
        <v>15</v>
      </c>
      <c r="D171" s="14" t="s">
        <v>214</v>
      </c>
      <c r="E171" s="49" t="s">
        <v>164</v>
      </c>
      <c r="F171" s="29" t="s">
        <v>215</v>
      </c>
      <c r="G171" s="14">
        <v>40000</v>
      </c>
      <c r="H171" s="43">
        <f>66600+393120</f>
        <v>459720</v>
      </c>
      <c r="I171" s="17">
        <f t="shared" si="17"/>
        <v>0.61790322580645163</v>
      </c>
      <c r="J171" s="16">
        <f t="shared" si="15"/>
        <v>41068800</v>
      </c>
      <c r="K171" s="17">
        <f t="shared" si="16"/>
        <v>55.2</v>
      </c>
      <c r="L171" s="60">
        <f t="shared" si="14"/>
        <v>1.1193899018232818</v>
      </c>
      <c r="M171" s="18">
        <f t="shared" si="13"/>
        <v>31.382096774193549</v>
      </c>
      <c r="N171" s="11"/>
      <c r="O171" s="11"/>
      <c r="P171" s="11"/>
      <c r="Q171" s="11"/>
    </row>
    <row r="172" spans="1:17" s="12" customFormat="1" ht="30" customHeight="1" x14ac:dyDescent="0.25">
      <c r="A172" s="98">
        <v>115</v>
      </c>
      <c r="B172" s="118" t="s">
        <v>217</v>
      </c>
      <c r="C172" s="31" t="s">
        <v>12</v>
      </c>
      <c r="D172" s="14" t="s">
        <v>214</v>
      </c>
      <c r="E172" s="49" t="s">
        <v>164</v>
      </c>
      <c r="F172" s="29" t="s">
        <v>215</v>
      </c>
      <c r="G172" s="14">
        <v>16000</v>
      </c>
      <c r="H172" s="43">
        <v>1239408</v>
      </c>
      <c r="I172" s="17">
        <f t="shared" si="17"/>
        <v>1.6658709677419354</v>
      </c>
      <c r="J172" s="16">
        <f t="shared" si="15"/>
        <v>16427519.999999998</v>
      </c>
      <c r="K172" s="17">
        <f t="shared" si="16"/>
        <v>22.079999999999995</v>
      </c>
      <c r="L172" s="60">
        <f t="shared" si="14"/>
        <v>7.5447054698457237</v>
      </c>
      <c r="M172" s="18">
        <f t="shared" si="13"/>
        <v>11.134129032258066</v>
      </c>
      <c r="N172" s="11"/>
      <c r="O172" s="11"/>
      <c r="P172" s="11"/>
      <c r="Q172" s="11"/>
    </row>
    <row r="173" spans="1:17" s="12" customFormat="1" ht="30" customHeight="1" x14ac:dyDescent="0.25">
      <c r="A173" s="99"/>
      <c r="B173" s="119"/>
      <c r="C173" s="31" t="s">
        <v>15</v>
      </c>
      <c r="D173" s="14" t="s">
        <v>214</v>
      </c>
      <c r="E173" s="49" t="s">
        <v>164</v>
      </c>
      <c r="F173" s="29" t="s">
        <v>14</v>
      </c>
      <c r="G173" s="14">
        <v>16000</v>
      </c>
      <c r="H173" s="43">
        <v>1417260</v>
      </c>
      <c r="I173" s="17">
        <f t="shared" si="17"/>
        <v>1.9049193548387098</v>
      </c>
      <c r="J173" s="16">
        <f t="shared" si="15"/>
        <v>16427519.999999998</v>
      </c>
      <c r="K173" s="17">
        <f t="shared" si="16"/>
        <v>22.079999999999995</v>
      </c>
      <c r="L173" s="60">
        <f t="shared" si="14"/>
        <v>8.6273521505376358</v>
      </c>
      <c r="M173" s="18">
        <f t="shared" si="13"/>
        <v>10.895080645161292</v>
      </c>
      <c r="N173" s="11"/>
      <c r="O173" s="11"/>
      <c r="P173" s="11"/>
      <c r="Q173" s="11"/>
    </row>
    <row r="174" spans="1:17" s="12" customFormat="1" ht="30" customHeight="1" x14ac:dyDescent="0.25">
      <c r="A174" s="98">
        <v>116</v>
      </c>
      <c r="B174" s="118" t="s">
        <v>218</v>
      </c>
      <c r="C174" s="31" t="s">
        <v>12</v>
      </c>
      <c r="D174" s="14" t="s">
        <v>214</v>
      </c>
      <c r="E174" s="49" t="s">
        <v>164</v>
      </c>
      <c r="F174" s="29" t="s">
        <v>14</v>
      </c>
      <c r="G174" s="14">
        <v>31500</v>
      </c>
      <c r="H174" s="43">
        <v>3256880</v>
      </c>
      <c r="I174" s="17">
        <f t="shared" si="17"/>
        <v>4.3775268817204305</v>
      </c>
      <c r="J174" s="16">
        <f t="shared" si="15"/>
        <v>32341679.999999996</v>
      </c>
      <c r="K174" s="17">
        <f t="shared" si="16"/>
        <v>43.469999999999992</v>
      </c>
      <c r="L174" s="60">
        <f t="shared" si="14"/>
        <v>10.07022517073943</v>
      </c>
      <c r="M174" s="18">
        <f t="shared" si="13"/>
        <v>20.822473118279571</v>
      </c>
      <c r="N174" s="11"/>
      <c r="O174" s="11"/>
      <c r="P174" s="11"/>
      <c r="Q174" s="11"/>
    </row>
    <row r="175" spans="1:17" s="12" customFormat="1" ht="30" customHeight="1" x14ac:dyDescent="0.25">
      <c r="A175" s="99"/>
      <c r="B175" s="119"/>
      <c r="C175" s="32" t="s">
        <v>15</v>
      </c>
      <c r="D175" s="14" t="s">
        <v>214</v>
      </c>
      <c r="E175" s="49" t="s">
        <v>164</v>
      </c>
      <c r="F175" s="29" t="s">
        <v>14</v>
      </c>
      <c r="G175" s="14">
        <v>31500</v>
      </c>
      <c r="H175" s="43">
        <v>811360</v>
      </c>
      <c r="I175" s="17">
        <f t="shared" si="17"/>
        <v>1.0905376344086022</v>
      </c>
      <c r="J175" s="16">
        <f t="shared" si="15"/>
        <v>32341679.999999996</v>
      </c>
      <c r="K175" s="17">
        <f t="shared" si="16"/>
        <v>43.469999999999992</v>
      </c>
      <c r="L175" s="60">
        <f t="shared" si="14"/>
        <v>2.5087132146505686</v>
      </c>
      <c r="M175" s="18">
        <f t="shared" si="13"/>
        <v>24.109462365591401</v>
      </c>
      <c r="N175" s="11"/>
      <c r="O175" s="11"/>
      <c r="P175" s="11"/>
      <c r="Q175" s="11"/>
    </row>
    <row r="176" spans="1:17" s="12" customFormat="1" ht="30" customHeight="1" x14ac:dyDescent="0.25">
      <c r="A176" s="98">
        <v>117</v>
      </c>
      <c r="B176" s="116" t="s">
        <v>219</v>
      </c>
      <c r="C176" s="32" t="s">
        <v>12</v>
      </c>
      <c r="D176" s="14" t="s">
        <v>214</v>
      </c>
      <c r="E176" s="49" t="s">
        <v>164</v>
      </c>
      <c r="F176" s="29" t="s">
        <v>14</v>
      </c>
      <c r="G176" s="14">
        <v>31500</v>
      </c>
      <c r="H176" s="43">
        <v>764720</v>
      </c>
      <c r="I176" s="17">
        <f t="shared" si="17"/>
        <v>1.0278494623655914</v>
      </c>
      <c r="J176" s="16">
        <f t="shared" si="15"/>
        <v>32341679.999999996</v>
      </c>
      <c r="K176" s="17">
        <f t="shared" si="16"/>
        <v>43.469999999999992</v>
      </c>
      <c r="L176" s="60">
        <f t="shared" si="14"/>
        <v>2.3645030190144731</v>
      </c>
      <c r="M176" s="18">
        <f t="shared" si="13"/>
        <v>24.172150537634412</v>
      </c>
      <c r="N176" s="11"/>
      <c r="O176" s="11"/>
      <c r="P176" s="11"/>
      <c r="Q176" s="11"/>
    </row>
    <row r="177" spans="1:17" s="12" customFormat="1" ht="30" customHeight="1" x14ac:dyDescent="0.25">
      <c r="A177" s="99"/>
      <c r="B177" s="117"/>
      <c r="C177" s="32" t="s">
        <v>15</v>
      </c>
      <c r="D177" s="14" t="s">
        <v>214</v>
      </c>
      <c r="E177" s="49" t="s">
        <v>164</v>
      </c>
      <c r="F177" s="29" t="s">
        <v>215</v>
      </c>
      <c r="G177" s="14">
        <v>31500</v>
      </c>
      <c r="H177" s="43">
        <v>1176560</v>
      </c>
      <c r="I177" s="17">
        <f t="shared" si="17"/>
        <v>1.5813978494623657</v>
      </c>
      <c r="J177" s="16">
        <f t="shared" si="15"/>
        <v>32341679.999999996</v>
      </c>
      <c r="K177" s="17">
        <f t="shared" si="16"/>
        <v>43.469999999999992</v>
      </c>
      <c r="L177" s="60">
        <f t="shared" si="14"/>
        <v>3.6379062559520725</v>
      </c>
      <c r="M177" s="18">
        <f t="shared" si="13"/>
        <v>23.618602150537637</v>
      </c>
      <c r="N177" s="11"/>
      <c r="O177" s="11"/>
      <c r="P177" s="11"/>
      <c r="Q177" s="11"/>
    </row>
    <row r="178" spans="1:17" s="12" customFormat="1" ht="30" customHeight="1" x14ac:dyDescent="0.25">
      <c r="A178" s="98">
        <v>118</v>
      </c>
      <c r="B178" s="116" t="s">
        <v>220</v>
      </c>
      <c r="C178" s="32" t="s">
        <v>12</v>
      </c>
      <c r="D178" s="14" t="s">
        <v>214</v>
      </c>
      <c r="E178" s="49" t="s">
        <v>164</v>
      </c>
      <c r="F178" s="29" t="s">
        <v>215</v>
      </c>
      <c r="G178" s="14">
        <v>6300</v>
      </c>
      <c r="H178" s="43">
        <v>0</v>
      </c>
      <c r="I178" s="17">
        <f t="shared" si="17"/>
        <v>0</v>
      </c>
      <c r="J178" s="16">
        <f>G178*744*1.38</f>
        <v>6468335.9999999991</v>
      </c>
      <c r="K178" s="17">
        <f t="shared" si="16"/>
        <v>8.6939999999999991</v>
      </c>
      <c r="L178" s="60">
        <f>(H178/J178)*100</f>
        <v>0</v>
      </c>
      <c r="M178" s="18">
        <f t="shared" si="13"/>
        <v>5.04</v>
      </c>
      <c r="N178" s="11"/>
      <c r="O178" s="11"/>
      <c r="P178" s="11"/>
      <c r="Q178" s="11"/>
    </row>
    <row r="179" spans="1:17" s="12" customFormat="1" ht="30" customHeight="1" x14ac:dyDescent="0.25">
      <c r="A179" s="99"/>
      <c r="B179" s="117"/>
      <c r="C179" s="32" t="s">
        <v>15</v>
      </c>
      <c r="D179" s="14" t="s">
        <v>214</v>
      </c>
      <c r="E179" s="49" t="s">
        <v>164</v>
      </c>
      <c r="F179" s="29" t="s">
        <v>215</v>
      </c>
      <c r="G179" s="14">
        <v>6300</v>
      </c>
      <c r="H179" s="43">
        <v>882720</v>
      </c>
      <c r="I179" s="17">
        <f t="shared" si="17"/>
        <v>1.1864516129032259</v>
      </c>
      <c r="J179" s="16">
        <f t="shared" si="15"/>
        <v>6468335.9999999991</v>
      </c>
      <c r="K179" s="17">
        <f t="shared" si="16"/>
        <v>8.6939999999999991</v>
      </c>
      <c r="L179" s="60">
        <f t="shared" si="14"/>
        <v>13.646786437810283</v>
      </c>
      <c r="M179" s="18">
        <f t="shared" si="13"/>
        <v>3.8535483870967742</v>
      </c>
      <c r="N179" s="11"/>
      <c r="O179" s="11"/>
      <c r="P179" s="11"/>
      <c r="Q179" s="11"/>
    </row>
    <row r="180" spans="1:17" s="12" customFormat="1" ht="30" customHeight="1" x14ac:dyDescent="0.25">
      <c r="A180" s="98">
        <v>119</v>
      </c>
      <c r="B180" s="116" t="s">
        <v>221</v>
      </c>
      <c r="C180" s="32" t="s">
        <v>12</v>
      </c>
      <c r="D180" s="14" t="s">
        <v>214</v>
      </c>
      <c r="E180" s="49" t="s">
        <v>164</v>
      </c>
      <c r="F180" s="29" t="s">
        <v>215</v>
      </c>
      <c r="G180" s="14">
        <v>16000</v>
      </c>
      <c r="H180" s="43">
        <v>8661.5400000000009</v>
      </c>
      <c r="I180" s="17">
        <f t="shared" si="17"/>
        <v>1.1641854838709678E-2</v>
      </c>
      <c r="J180" s="16">
        <f t="shared" si="15"/>
        <v>16427519.999999998</v>
      </c>
      <c r="K180" s="17">
        <f t="shared" si="16"/>
        <v>22.079999999999995</v>
      </c>
      <c r="L180" s="60">
        <f t="shared" si="14"/>
        <v>5.2725791841982242E-2</v>
      </c>
      <c r="M180" s="18">
        <f t="shared" si="13"/>
        <v>12.788358145161292</v>
      </c>
      <c r="N180" s="11"/>
      <c r="O180" s="11"/>
      <c r="P180" s="11"/>
      <c r="Q180" s="11"/>
    </row>
    <row r="181" spans="1:17" s="12" customFormat="1" ht="30" customHeight="1" x14ac:dyDescent="0.25">
      <c r="A181" s="99"/>
      <c r="B181" s="117"/>
      <c r="C181" s="14" t="s">
        <v>15</v>
      </c>
      <c r="D181" s="14" t="s">
        <v>214</v>
      </c>
      <c r="E181" s="49" t="s">
        <v>164</v>
      </c>
      <c r="F181" s="29" t="s">
        <v>18</v>
      </c>
      <c r="G181" s="14">
        <v>16000</v>
      </c>
      <c r="H181" s="43">
        <v>7597.76</v>
      </c>
      <c r="I181" s="17">
        <f t="shared" si="17"/>
        <v>1.0212043010752689E-2</v>
      </c>
      <c r="J181" s="16">
        <f t="shared" si="15"/>
        <v>16427519.999999998</v>
      </c>
      <c r="K181" s="17">
        <f t="shared" si="16"/>
        <v>22.079999999999995</v>
      </c>
      <c r="L181" s="60">
        <f t="shared" si="14"/>
        <v>4.6250194795075583E-2</v>
      </c>
      <c r="M181" s="18">
        <f t="shared" si="13"/>
        <v>12.789787956989247</v>
      </c>
      <c r="N181" s="11"/>
      <c r="O181" s="11"/>
      <c r="P181" s="11"/>
      <c r="Q181" s="11"/>
    </row>
    <row r="182" spans="1:17" s="12" customFormat="1" ht="30" customHeight="1" x14ac:dyDescent="0.25">
      <c r="A182" s="98">
        <v>120</v>
      </c>
      <c r="B182" s="106" t="s">
        <v>222</v>
      </c>
      <c r="C182" s="14" t="s">
        <v>12</v>
      </c>
      <c r="D182" s="14" t="s">
        <v>214</v>
      </c>
      <c r="E182" s="49" t="s">
        <v>164</v>
      </c>
      <c r="F182" s="29" t="s">
        <v>18</v>
      </c>
      <c r="G182" s="14">
        <v>6300</v>
      </c>
      <c r="H182" s="43">
        <v>346140</v>
      </c>
      <c r="I182" s="17">
        <f t="shared" si="17"/>
        <v>0.46524193548387099</v>
      </c>
      <c r="J182" s="16">
        <f t="shared" si="15"/>
        <v>6468335.9999999991</v>
      </c>
      <c r="K182" s="17">
        <f t="shared" si="16"/>
        <v>8.6939999999999991</v>
      </c>
      <c r="L182" s="60">
        <f t="shared" si="14"/>
        <v>5.3512990048754432</v>
      </c>
      <c r="M182" s="18">
        <f t="shared" si="13"/>
        <v>4.5747580645161294</v>
      </c>
      <c r="N182" s="11"/>
      <c r="O182" s="11"/>
      <c r="P182" s="11"/>
      <c r="Q182" s="11"/>
    </row>
    <row r="183" spans="1:17" s="12" customFormat="1" ht="30" customHeight="1" x14ac:dyDescent="0.25">
      <c r="A183" s="99"/>
      <c r="B183" s="107"/>
      <c r="C183" s="14" t="s">
        <v>15</v>
      </c>
      <c r="D183" s="14" t="s">
        <v>214</v>
      </c>
      <c r="E183" s="49" t="s">
        <v>164</v>
      </c>
      <c r="F183" s="29" t="s">
        <v>18</v>
      </c>
      <c r="G183" s="14">
        <v>10000</v>
      </c>
      <c r="H183" s="43">
        <v>1698720</v>
      </c>
      <c r="I183" s="17">
        <f t="shared" si="17"/>
        <v>2.2832258064516129</v>
      </c>
      <c r="J183" s="16">
        <f t="shared" si="15"/>
        <v>10267200</v>
      </c>
      <c r="K183" s="17">
        <f t="shared" si="16"/>
        <v>13.8</v>
      </c>
      <c r="L183" s="60">
        <f t="shared" si="14"/>
        <v>16.545114539504439</v>
      </c>
      <c r="M183" s="18">
        <f t="shared" si="13"/>
        <v>5.7167741935483871</v>
      </c>
      <c r="N183" s="11"/>
      <c r="O183" s="11"/>
      <c r="P183" s="11"/>
      <c r="Q183" s="11"/>
    </row>
    <row r="184" spans="1:17" s="12" customFormat="1" ht="30" customHeight="1" x14ac:dyDescent="0.25">
      <c r="A184" s="98">
        <v>121</v>
      </c>
      <c r="B184" s="106" t="s">
        <v>223</v>
      </c>
      <c r="C184" s="14" t="s">
        <v>12</v>
      </c>
      <c r="D184" s="14" t="s">
        <v>214</v>
      </c>
      <c r="E184" s="49" t="s">
        <v>164</v>
      </c>
      <c r="F184" s="29" t="s">
        <v>18</v>
      </c>
      <c r="G184" s="87">
        <v>6300</v>
      </c>
      <c r="H184" s="43">
        <v>930600</v>
      </c>
      <c r="I184" s="17">
        <f t="shared" si="17"/>
        <v>1.2508064516129032</v>
      </c>
      <c r="J184" s="16">
        <f t="shared" si="15"/>
        <v>6468335.9999999991</v>
      </c>
      <c r="K184" s="17">
        <f t="shared" si="16"/>
        <v>8.6939999999999991</v>
      </c>
      <c r="L184" s="60">
        <f t="shared" si="14"/>
        <v>14.387007725016144</v>
      </c>
      <c r="M184" s="18">
        <f t="shared" si="13"/>
        <v>3.7891935483870967</v>
      </c>
      <c r="N184" s="11"/>
      <c r="O184" s="11"/>
      <c r="P184" s="11"/>
      <c r="Q184" s="11"/>
    </row>
    <row r="185" spans="1:17" s="12" customFormat="1" ht="30" customHeight="1" x14ac:dyDescent="0.25">
      <c r="A185" s="99"/>
      <c r="B185" s="107"/>
      <c r="C185" s="14" t="s">
        <v>15</v>
      </c>
      <c r="D185" s="14" t="s">
        <v>214</v>
      </c>
      <c r="E185" s="49" t="s">
        <v>164</v>
      </c>
      <c r="F185" s="29" t="s">
        <v>18</v>
      </c>
      <c r="G185" s="14">
        <v>4000</v>
      </c>
      <c r="H185" s="43">
        <v>99552</v>
      </c>
      <c r="I185" s="17">
        <f t="shared" si="17"/>
        <v>0.13380645161290322</v>
      </c>
      <c r="J185" s="16">
        <f t="shared" si="15"/>
        <v>4106879.9999999995</v>
      </c>
      <c r="K185" s="17">
        <f t="shared" si="16"/>
        <v>5.5199999999999987</v>
      </c>
      <c r="L185" s="60">
        <f t="shared" si="14"/>
        <v>2.4240299205236093</v>
      </c>
      <c r="M185" s="18">
        <f t="shared" si="13"/>
        <v>3.0661935483870968</v>
      </c>
      <c r="N185" s="11"/>
      <c r="O185" s="11"/>
      <c r="P185" s="11"/>
      <c r="Q185" s="11"/>
    </row>
    <row r="186" spans="1:17" s="12" customFormat="1" ht="30" customHeight="1" x14ac:dyDescent="0.25">
      <c r="A186" s="98">
        <v>122</v>
      </c>
      <c r="B186" s="106" t="s">
        <v>224</v>
      </c>
      <c r="C186" s="14" t="s">
        <v>12</v>
      </c>
      <c r="D186" s="14" t="s">
        <v>214</v>
      </c>
      <c r="E186" s="49" t="s">
        <v>164</v>
      </c>
      <c r="F186" s="29" t="s">
        <v>18</v>
      </c>
      <c r="G186" s="14">
        <v>6300</v>
      </c>
      <c r="H186" s="43">
        <v>228096</v>
      </c>
      <c r="I186" s="17">
        <f t="shared" si="17"/>
        <v>0.3065806451612903</v>
      </c>
      <c r="J186" s="16">
        <f t="shared" si="15"/>
        <v>6468335.9999999991</v>
      </c>
      <c r="K186" s="17">
        <f t="shared" si="16"/>
        <v>8.6939999999999991</v>
      </c>
      <c r="L186" s="60">
        <f t="shared" si="14"/>
        <v>3.5263474253656586</v>
      </c>
      <c r="M186" s="18">
        <f t="shared" si="13"/>
        <v>4.73341935483871</v>
      </c>
      <c r="N186" s="11"/>
      <c r="O186" s="11"/>
      <c r="P186" s="11"/>
      <c r="Q186" s="11"/>
    </row>
    <row r="187" spans="1:17" s="12" customFormat="1" ht="30" customHeight="1" x14ac:dyDescent="0.25">
      <c r="A187" s="99"/>
      <c r="B187" s="107"/>
      <c r="C187" s="14" t="s">
        <v>15</v>
      </c>
      <c r="D187" s="14" t="s">
        <v>214</v>
      </c>
      <c r="E187" s="49" t="s">
        <v>164</v>
      </c>
      <c r="F187" s="29" t="s">
        <v>18</v>
      </c>
      <c r="G187" s="14">
        <v>6300</v>
      </c>
      <c r="H187" s="43">
        <v>0</v>
      </c>
      <c r="I187" s="17">
        <f t="shared" si="17"/>
        <v>0</v>
      </c>
      <c r="J187" s="16">
        <f t="shared" si="15"/>
        <v>6468335.9999999991</v>
      </c>
      <c r="K187" s="17">
        <f t="shared" si="16"/>
        <v>8.6939999999999991</v>
      </c>
      <c r="L187" s="60">
        <f t="shared" si="14"/>
        <v>0</v>
      </c>
      <c r="M187" s="18">
        <f t="shared" si="13"/>
        <v>5.04</v>
      </c>
      <c r="N187" s="11"/>
      <c r="O187" s="11"/>
      <c r="P187" s="11"/>
      <c r="Q187" s="11"/>
    </row>
    <row r="188" spans="1:17" s="12" customFormat="1" ht="30" customHeight="1" x14ac:dyDescent="0.25">
      <c r="A188" s="98">
        <v>123</v>
      </c>
      <c r="B188" s="106" t="s">
        <v>225</v>
      </c>
      <c r="C188" s="14" t="s">
        <v>12</v>
      </c>
      <c r="D188" s="14" t="s">
        <v>214</v>
      </c>
      <c r="E188" s="49" t="s">
        <v>164</v>
      </c>
      <c r="F188" s="29" t="s">
        <v>18</v>
      </c>
      <c r="G188" s="14">
        <v>6300</v>
      </c>
      <c r="H188" s="43">
        <v>90336</v>
      </c>
      <c r="I188" s="17">
        <f t="shared" si="17"/>
        <v>0.12141935483870968</v>
      </c>
      <c r="J188" s="16">
        <f t="shared" si="15"/>
        <v>6468335.9999999991</v>
      </c>
      <c r="K188" s="17">
        <f t="shared" si="16"/>
        <v>8.6939999999999991</v>
      </c>
      <c r="L188" s="60">
        <f t="shared" si="14"/>
        <v>1.3965879323523085</v>
      </c>
      <c r="M188" s="18">
        <f t="shared" si="13"/>
        <v>4.9185806451612901</v>
      </c>
      <c r="N188" s="11"/>
      <c r="O188" s="11"/>
      <c r="P188" s="11"/>
      <c r="Q188" s="11"/>
    </row>
    <row r="189" spans="1:17" s="12" customFormat="1" ht="30" customHeight="1" x14ac:dyDescent="0.25">
      <c r="A189" s="99"/>
      <c r="B189" s="107"/>
      <c r="C189" s="14" t="s">
        <v>15</v>
      </c>
      <c r="D189" s="14" t="s">
        <v>214</v>
      </c>
      <c r="E189" s="49" t="s">
        <v>164</v>
      </c>
      <c r="F189" s="29" t="s">
        <v>18</v>
      </c>
      <c r="G189" s="14">
        <v>6300</v>
      </c>
      <c r="H189" s="43">
        <v>1182720</v>
      </c>
      <c r="I189" s="17">
        <f t="shared" si="17"/>
        <v>1.5896774193548389</v>
      </c>
      <c r="J189" s="16">
        <f t="shared" si="15"/>
        <v>6468335.9999999991</v>
      </c>
      <c r="K189" s="17">
        <f t="shared" si="16"/>
        <v>8.6939999999999991</v>
      </c>
      <c r="L189" s="60">
        <f t="shared" si="14"/>
        <v>18.284764427821933</v>
      </c>
      <c r="M189" s="18">
        <f t="shared" si="13"/>
        <v>3.4503225806451612</v>
      </c>
      <c r="N189" s="11"/>
      <c r="O189" s="11"/>
      <c r="P189" s="11"/>
      <c r="Q189" s="11"/>
    </row>
    <row r="190" spans="1:17" s="12" customFormat="1" ht="30" customHeight="1" x14ac:dyDescent="0.25">
      <c r="A190" s="98">
        <v>124</v>
      </c>
      <c r="B190" s="106" t="s">
        <v>226</v>
      </c>
      <c r="C190" s="14" t="s">
        <v>12</v>
      </c>
      <c r="D190" s="14" t="s">
        <v>214</v>
      </c>
      <c r="E190" s="49" t="s">
        <v>164</v>
      </c>
      <c r="F190" s="29" t="s">
        <v>18</v>
      </c>
      <c r="G190" s="14">
        <v>4000</v>
      </c>
      <c r="H190" s="43">
        <v>0</v>
      </c>
      <c r="I190" s="17">
        <f t="shared" si="17"/>
        <v>0</v>
      </c>
      <c r="J190" s="16">
        <f>G190*744*1.38</f>
        <v>4106879.9999999995</v>
      </c>
      <c r="K190" s="17">
        <f>J190/744/1000</f>
        <v>5.5199999999999987</v>
      </c>
      <c r="L190" s="60">
        <f t="shared" si="14"/>
        <v>0</v>
      </c>
      <c r="M190" s="18">
        <f t="shared" si="13"/>
        <v>3.2</v>
      </c>
      <c r="N190" s="11"/>
      <c r="O190" s="11"/>
      <c r="P190" s="11"/>
      <c r="Q190" s="11"/>
    </row>
    <row r="191" spans="1:17" s="12" customFormat="1" ht="30" customHeight="1" x14ac:dyDescent="0.25">
      <c r="A191" s="99"/>
      <c r="B191" s="107"/>
      <c r="C191" s="14" t="s">
        <v>15</v>
      </c>
      <c r="D191" s="14" t="s">
        <v>214</v>
      </c>
      <c r="E191" s="49" t="s">
        <v>164</v>
      </c>
      <c r="F191" s="29" t="s">
        <v>18</v>
      </c>
      <c r="G191" s="14">
        <v>4000</v>
      </c>
      <c r="H191" s="43">
        <v>3072</v>
      </c>
      <c r="I191" s="17">
        <f t="shared" si="17"/>
        <v>4.1290322580645163E-3</v>
      </c>
      <c r="J191" s="16">
        <f t="shared" si="15"/>
        <v>4106879.9999999995</v>
      </c>
      <c r="K191" s="17">
        <f t="shared" si="16"/>
        <v>5.5199999999999987</v>
      </c>
      <c r="L191" s="60">
        <f t="shared" si="14"/>
        <v>7.4801309022907908E-2</v>
      </c>
      <c r="M191" s="18">
        <f t="shared" si="13"/>
        <v>3.1958709677419357</v>
      </c>
      <c r="N191" s="11"/>
      <c r="O191" s="11"/>
      <c r="P191" s="11"/>
      <c r="Q191" s="11"/>
    </row>
    <row r="192" spans="1:17" s="12" customFormat="1" ht="30" customHeight="1" x14ac:dyDescent="0.25">
      <c r="A192" s="98">
        <v>125</v>
      </c>
      <c r="B192" s="106" t="s">
        <v>227</v>
      </c>
      <c r="C192" s="14" t="s">
        <v>12</v>
      </c>
      <c r="D192" s="14" t="s">
        <v>214</v>
      </c>
      <c r="E192" s="49" t="s">
        <v>164</v>
      </c>
      <c r="F192" s="29" t="s">
        <v>18</v>
      </c>
      <c r="G192" s="14">
        <v>10000</v>
      </c>
      <c r="H192" s="43">
        <v>94860</v>
      </c>
      <c r="I192" s="17">
        <f t="shared" si="17"/>
        <v>0.1275</v>
      </c>
      <c r="J192" s="16">
        <f t="shared" si="15"/>
        <v>10267200</v>
      </c>
      <c r="K192" s="17">
        <f t="shared" si="16"/>
        <v>13.8</v>
      </c>
      <c r="L192" s="60">
        <f t="shared" si="14"/>
        <v>0.92391304347826086</v>
      </c>
      <c r="M192" s="18">
        <f t="shared" si="13"/>
        <v>7.8724999999999996</v>
      </c>
      <c r="N192" s="11"/>
      <c r="O192" s="11"/>
      <c r="P192" s="11"/>
      <c r="Q192" s="11"/>
    </row>
    <row r="193" spans="1:17" s="12" customFormat="1" ht="30" customHeight="1" x14ac:dyDescent="0.25">
      <c r="A193" s="99"/>
      <c r="B193" s="107"/>
      <c r="C193" s="14" t="s">
        <v>15</v>
      </c>
      <c r="D193" s="14" t="s">
        <v>214</v>
      </c>
      <c r="E193" s="49" t="s">
        <v>164</v>
      </c>
      <c r="F193" s="29" t="s">
        <v>18</v>
      </c>
      <c r="G193" s="14">
        <v>10000</v>
      </c>
      <c r="H193" s="43">
        <v>209520</v>
      </c>
      <c r="I193" s="17">
        <f t="shared" si="17"/>
        <v>0.28161290322580645</v>
      </c>
      <c r="J193" s="16">
        <f t="shared" si="15"/>
        <v>10267200</v>
      </c>
      <c r="K193" s="17">
        <f t="shared" si="16"/>
        <v>13.8</v>
      </c>
      <c r="L193" s="60">
        <f t="shared" si="14"/>
        <v>2.0406732117812063</v>
      </c>
      <c r="M193" s="18">
        <f t="shared" si="13"/>
        <v>7.7183870967741939</v>
      </c>
      <c r="N193" s="11"/>
      <c r="O193" s="11"/>
      <c r="P193" s="11"/>
      <c r="Q193" s="11"/>
    </row>
    <row r="194" spans="1:17" s="12" customFormat="1" ht="30" customHeight="1" x14ac:dyDescent="0.25">
      <c r="A194" s="98">
        <v>126</v>
      </c>
      <c r="B194" s="106" t="s">
        <v>228</v>
      </c>
      <c r="C194" s="14" t="s">
        <v>12</v>
      </c>
      <c r="D194" s="14" t="s">
        <v>214</v>
      </c>
      <c r="E194" s="49" t="s">
        <v>164</v>
      </c>
      <c r="F194" s="29" t="s">
        <v>18</v>
      </c>
      <c r="G194" s="14">
        <v>10000</v>
      </c>
      <c r="H194" s="43">
        <v>446940</v>
      </c>
      <c r="I194" s="17">
        <f t="shared" si="17"/>
        <v>0.60072580645161289</v>
      </c>
      <c r="J194" s="16">
        <f t="shared" si="15"/>
        <v>10267200</v>
      </c>
      <c r="K194" s="17">
        <f t="shared" si="16"/>
        <v>13.8</v>
      </c>
      <c r="L194" s="60">
        <f t="shared" si="14"/>
        <v>4.3530855539971949</v>
      </c>
      <c r="M194" s="18">
        <f t="shared" si="13"/>
        <v>7.3992741935483872</v>
      </c>
      <c r="N194" s="11"/>
      <c r="O194" s="11"/>
      <c r="P194" s="11"/>
      <c r="Q194" s="11"/>
    </row>
    <row r="195" spans="1:17" s="12" customFormat="1" ht="30" customHeight="1" x14ac:dyDescent="0.25">
      <c r="A195" s="99"/>
      <c r="B195" s="107"/>
      <c r="C195" s="14" t="s">
        <v>15</v>
      </c>
      <c r="D195" s="14" t="s">
        <v>214</v>
      </c>
      <c r="E195" s="49" t="s">
        <v>164</v>
      </c>
      <c r="F195" s="29" t="s">
        <v>18</v>
      </c>
      <c r="G195" s="14">
        <v>10000</v>
      </c>
      <c r="H195" s="43">
        <v>255240</v>
      </c>
      <c r="I195" s="17">
        <f t="shared" si="17"/>
        <v>0.34306451612903227</v>
      </c>
      <c r="J195" s="16">
        <f t="shared" si="15"/>
        <v>10267200</v>
      </c>
      <c r="K195" s="17">
        <f t="shared" si="16"/>
        <v>13.8</v>
      </c>
      <c r="L195" s="60">
        <f t="shared" si="14"/>
        <v>2.4859747545582045</v>
      </c>
      <c r="M195" s="18">
        <f t="shared" si="13"/>
        <v>7.656935483870968</v>
      </c>
      <c r="N195" s="11"/>
      <c r="O195" s="11"/>
      <c r="P195" s="11"/>
      <c r="Q195" s="11"/>
    </row>
    <row r="196" spans="1:17" s="12" customFormat="1" ht="30" customHeight="1" x14ac:dyDescent="0.25">
      <c r="A196" s="98">
        <v>127</v>
      </c>
      <c r="B196" s="106" t="s">
        <v>229</v>
      </c>
      <c r="C196" s="14" t="s">
        <v>12</v>
      </c>
      <c r="D196" s="14" t="s">
        <v>214</v>
      </c>
      <c r="E196" s="49" t="s">
        <v>164</v>
      </c>
      <c r="F196" s="29" t="s">
        <v>18</v>
      </c>
      <c r="G196" s="14">
        <v>1800</v>
      </c>
      <c r="H196" s="43">
        <v>36792</v>
      </c>
      <c r="I196" s="17">
        <f t="shared" si="17"/>
        <v>4.9451612903225806E-2</v>
      </c>
      <c r="J196" s="16">
        <f>G196*744*1.38</f>
        <v>1848095.9999999998</v>
      </c>
      <c r="K196" s="17">
        <f t="shared" si="16"/>
        <v>2.4839999999999995</v>
      </c>
      <c r="L196" s="60">
        <f t="shared" si="14"/>
        <v>1.9908056724326013</v>
      </c>
      <c r="M196" s="18">
        <f t="shared" si="13"/>
        <v>1.3905483870967743</v>
      </c>
      <c r="N196" s="11"/>
      <c r="O196" s="11"/>
      <c r="P196" s="11"/>
      <c r="Q196" s="11"/>
    </row>
    <row r="197" spans="1:17" s="12" customFormat="1" ht="30" customHeight="1" x14ac:dyDescent="0.25">
      <c r="A197" s="99"/>
      <c r="B197" s="107"/>
      <c r="C197" s="14" t="s">
        <v>15</v>
      </c>
      <c r="D197" s="14" t="s">
        <v>214</v>
      </c>
      <c r="E197" s="49" t="s">
        <v>164</v>
      </c>
      <c r="F197" s="29" t="s">
        <v>18</v>
      </c>
      <c r="G197" s="14">
        <v>2500</v>
      </c>
      <c r="H197" s="43">
        <v>47664</v>
      </c>
      <c r="I197" s="17">
        <f>H197/744/1000</f>
        <v>6.4064516129032259E-2</v>
      </c>
      <c r="J197" s="16">
        <f t="shared" si="15"/>
        <v>2566800</v>
      </c>
      <c r="K197" s="17">
        <f t="shared" si="16"/>
        <v>3.45</v>
      </c>
      <c r="L197" s="60">
        <f t="shared" si="14"/>
        <v>1.8569424964936885</v>
      </c>
      <c r="M197" s="18">
        <f t="shared" si="13"/>
        <v>1.9359354838709677</v>
      </c>
      <c r="N197" s="11"/>
      <c r="O197" s="11"/>
      <c r="P197" s="11"/>
      <c r="Q197" s="11"/>
    </row>
    <row r="198" spans="1:17" s="12" customFormat="1" ht="30" customHeight="1" x14ac:dyDescent="0.25">
      <c r="A198" s="98">
        <v>128</v>
      </c>
      <c r="B198" s="106" t="s">
        <v>230</v>
      </c>
      <c r="C198" s="14" t="s">
        <v>12</v>
      </c>
      <c r="D198" s="14" t="s">
        <v>214</v>
      </c>
      <c r="E198" s="49" t="s">
        <v>164</v>
      </c>
      <c r="F198" s="29" t="s">
        <v>18</v>
      </c>
      <c r="G198" s="29">
        <v>7500</v>
      </c>
      <c r="H198" s="43">
        <v>1172736</v>
      </c>
      <c r="I198" s="17">
        <f t="shared" si="17"/>
        <v>1.576258064516129</v>
      </c>
      <c r="J198" s="16">
        <f t="shared" si="15"/>
        <v>7700399.9999999991</v>
      </c>
      <c r="K198" s="17">
        <f t="shared" si="16"/>
        <v>10.349999999999998</v>
      </c>
      <c r="L198" s="60">
        <f t="shared" si="14"/>
        <v>15.229546517064049</v>
      </c>
      <c r="M198" s="18">
        <f t="shared" ref="M198:M247" si="18">G198/1000*0.8-I198</f>
        <v>4.4237419354838714</v>
      </c>
      <c r="N198" s="75"/>
      <c r="O198" s="11"/>
      <c r="P198" s="11"/>
      <c r="Q198" s="11"/>
    </row>
    <row r="199" spans="1:17" s="12" customFormat="1" ht="30" customHeight="1" x14ac:dyDescent="0.25">
      <c r="A199" s="99"/>
      <c r="B199" s="107"/>
      <c r="C199" s="14" t="s">
        <v>15</v>
      </c>
      <c r="D199" s="14" t="s">
        <v>214</v>
      </c>
      <c r="E199" s="49" t="s">
        <v>231</v>
      </c>
      <c r="F199" s="29" t="s">
        <v>18</v>
      </c>
      <c r="G199" s="14">
        <v>5600</v>
      </c>
      <c r="H199" s="43">
        <v>0</v>
      </c>
      <c r="I199" s="17">
        <f t="shared" si="17"/>
        <v>0</v>
      </c>
      <c r="J199" s="16">
        <f t="shared" si="15"/>
        <v>5749632</v>
      </c>
      <c r="K199" s="17">
        <f t="shared" si="16"/>
        <v>7.7279999999999998</v>
      </c>
      <c r="L199" s="60">
        <f t="shared" si="14"/>
        <v>0</v>
      </c>
      <c r="M199" s="18">
        <f t="shared" si="18"/>
        <v>4.4799999999999995</v>
      </c>
      <c r="N199" s="11"/>
      <c r="O199" s="11"/>
      <c r="P199" s="11"/>
      <c r="Q199" s="11"/>
    </row>
    <row r="200" spans="1:17" s="12" customFormat="1" ht="30" customHeight="1" x14ac:dyDescent="0.25">
      <c r="A200" s="15">
        <v>129</v>
      </c>
      <c r="B200" s="26" t="s">
        <v>232</v>
      </c>
      <c r="C200" s="14"/>
      <c r="D200" s="14" t="s">
        <v>214</v>
      </c>
      <c r="E200" s="29" t="s">
        <v>231</v>
      </c>
      <c r="F200" s="29" t="s">
        <v>18</v>
      </c>
      <c r="G200" s="14">
        <v>1600</v>
      </c>
      <c r="H200" s="43">
        <v>0</v>
      </c>
      <c r="I200" s="17">
        <f t="shared" si="17"/>
        <v>0</v>
      </c>
      <c r="J200" s="16">
        <f t="shared" si="15"/>
        <v>1642751.9999999998</v>
      </c>
      <c r="K200" s="17">
        <f t="shared" si="16"/>
        <v>2.2079999999999997</v>
      </c>
      <c r="L200" s="60">
        <f t="shared" si="14"/>
        <v>0</v>
      </c>
      <c r="M200" s="18">
        <f t="shared" si="18"/>
        <v>1.2800000000000002</v>
      </c>
      <c r="N200" s="11"/>
      <c r="O200" s="11"/>
      <c r="P200" s="11"/>
      <c r="Q200" s="11"/>
    </row>
    <row r="201" spans="1:17" s="12" customFormat="1" ht="30" customHeight="1" x14ac:dyDescent="0.25">
      <c r="A201" s="15">
        <v>130</v>
      </c>
      <c r="B201" s="19" t="s">
        <v>233</v>
      </c>
      <c r="C201" s="14"/>
      <c r="D201" s="14" t="s">
        <v>214</v>
      </c>
      <c r="E201" s="29" t="s">
        <v>231</v>
      </c>
      <c r="F201" s="29" t="s">
        <v>18</v>
      </c>
      <c r="G201" s="14">
        <v>4000</v>
      </c>
      <c r="H201" s="43">
        <v>61152</v>
      </c>
      <c r="I201" s="17">
        <f t="shared" si="17"/>
        <v>8.2193548387096763E-2</v>
      </c>
      <c r="J201" s="16">
        <f t="shared" si="15"/>
        <v>4106879.9999999995</v>
      </c>
      <c r="K201" s="17">
        <f t="shared" si="16"/>
        <v>5.5199999999999987</v>
      </c>
      <c r="L201" s="60">
        <f t="shared" si="14"/>
        <v>1.4890135577372605</v>
      </c>
      <c r="M201" s="18">
        <f t="shared" si="18"/>
        <v>3.1178064516129034</v>
      </c>
      <c r="N201" s="11"/>
      <c r="O201" s="11"/>
      <c r="P201" s="11"/>
      <c r="Q201" s="11"/>
    </row>
    <row r="202" spans="1:17" s="12" customFormat="1" ht="30" customHeight="1" x14ac:dyDescent="0.25">
      <c r="A202" s="15">
        <v>131</v>
      </c>
      <c r="B202" s="19" t="s">
        <v>234</v>
      </c>
      <c r="C202" s="14"/>
      <c r="D202" s="14" t="s">
        <v>214</v>
      </c>
      <c r="E202" s="29" t="s">
        <v>231</v>
      </c>
      <c r="F202" s="29" t="s">
        <v>18</v>
      </c>
      <c r="G202" s="14">
        <v>6300</v>
      </c>
      <c r="H202" s="43">
        <v>114379</v>
      </c>
      <c r="I202" s="17">
        <f t="shared" si="17"/>
        <v>0.15373521505376345</v>
      </c>
      <c r="J202" s="16">
        <f t="shared" si="15"/>
        <v>6468335.9999999991</v>
      </c>
      <c r="K202" s="17">
        <f t="shared" si="16"/>
        <v>8.6939999999999991</v>
      </c>
      <c r="L202" s="60">
        <f t="shared" ref="L202:L247" si="19">(H202/J202)*100</f>
        <v>1.7682909483984754</v>
      </c>
      <c r="M202" s="18">
        <f t="shared" si="18"/>
        <v>4.8862647849462366</v>
      </c>
      <c r="N202" s="11"/>
      <c r="O202" s="11"/>
      <c r="P202" s="11"/>
      <c r="Q202" s="11"/>
    </row>
    <row r="203" spans="1:17" s="12" customFormat="1" ht="30" customHeight="1" x14ac:dyDescent="0.25">
      <c r="A203" s="98">
        <v>132</v>
      </c>
      <c r="B203" s="61" t="s">
        <v>299</v>
      </c>
      <c r="C203" s="29" t="s">
        <v>12</v>
      </c>
      <c r="D203" s="14" t="s">
        <v>214</v>
      </c>
      <c r="E203" s="29" t="s">
        <v>231</v>
      </c>
      <c r="F203" s="29" t="s">
        <v>18</v>
      </c>
      <c r="G203" s="14">
        <v>6300</v>
      </c>
      <c r="H203" s="43">
        <v>658920</v>
      </c>
      <c r="I203" s="17">
        <f t="shared" si="17"/>
        <v>0.88564516129032256</v>
      </c>
      <c r="J203" s="16">
        <f t="shared" si="15"/>
        <v>6468335.9999999991</v>
      </c>
      <c r="K203" s="17">
        <f t="shared" si="16"/>
        <v>8.6939999999999991</v>
      </c>
      <c r="L203" s="60">
        <f t="shared" si="19"/>
        <v>10.18685485726159</v>
      </c>
      <c r="M203" s="18">
        <f t="shared" si="18"/>
        <v>4.1543548387096774</v>
      </c>
      <c r="N203" s="11"/>
      <c r="O203" s="11"/>
      <c r="P203" s="11"/>
      <c r="Q203" s="11"/>
    </row>
    <row r="204" spans="1:17" s="12" customFormat="1" ht="30" customHeight="1" x14ac:dyDescent="0.25">
      <c r="A204" s="99"/>
      <c r="B204" s="61" t="s">
        <v>299</v>
      </c>
      <c r="C204" s="29" t="s">
        <v>15</v>
      </c>
      <c r="D204" s="14" t="s">
        <v>214</v>
      </c>
      <c r="E204" s="29" t="s">
        <v>231</v>
      </c>
      <c r="F204" s="29" t="s">
        <v>287</v>
      </c>
      <c r="G204" s="14">
        <v>6300</v>
      </c>
      <c r="H204" s="43">
        <v>462912</v>
      </c>
      <c r="I204" s="17">
        <f t="shared" si="17"/>
        <v>0.62219354838709684</v>
      </c>
      <c r="J204" s="16">
        <f t="shared" si="15"/>
        <v>6468335.9999999991</v>
      </c>
      <c r="K204" s="17">
        <f t="shared" si="16"/>
        <v>8.6939999999999991</v>
      </c>
      <c r="L204" s="60">
        <f t="shared" si="19"/>
        <v>7.1565855577075785</v>
      </c>
      <c r="M204" s="18">
        <f t="shared" si="18"/>
        <v>4.4178064516129032</v>
      </c>
      <c r="N204" s="11"/>
      <c r="O204" s="11"/>
      <c r="P204" s="11"/>
      <c r="Q204" s="11"/>
    </row>
    <row r="205" spans="1:17" s="12" customFormat="1" ht="30" customHeight="1" x14ac:dyDescent="0.25">
      <c r="A205" s="98">
        <v>133</v>
      </c>
      <c r="B205" s="106" t="s">
        <v>235</v>
      </c>
      <c r="C205" s="14" t="s">
        <v>12</v>
      </c>
      <c r="D205" s="14" t="s">
        <v>214</v>
      </c>
      <c r="E205" s="29" t="s">
        <v>231</v>
      </c>
      <c r="F205" s="29" t="s">
        <v>18</v>
      </c>
      <c r="G205" s="14">
        <v>4000</v>
      </c>
      <c r="H205" s="43">
        <v>12384</v>
      </c>
      <c r="I205" s="17">
        <f t="shared" si="17"/>
        <v>1.6645161290322581E-2</v>
      </c>
      <c r="J205" s="16">
        <f t="shared" si="15"/>
        <v>4106879.9999999995</v>
      </c>
      <c r="K205" s="17">
        <f t="shared" si="16"/>
        <v>5.5199999999999987</v>
      </c>
      <c r="L205" s="60">
        <f t="shared" si="19"/>
        <v>0.30154277699859749</v>
      </c>
      <c r="M205" s="18">
        <f t="shared" si="18"/>
        <v>3.1833548387096777</v>
      </c>
      <c r="N205" s="11"/>
      <c r="O205" s="11"/>
      <c r="P205" s="11"/>
      <c r="Q205" s="11"/>
    </row>
    <row r="206" spans="1:17" s="12" customFormat="1" ht="30" customHeight="1" x14ac:dyDescent="0.25">
      <c r="A206" s="99"/>
      <c r="B206" s="107"/>
      <c r="C206" s="14" t="s">
        <v>15</v>
      </c>
      <c r="D206" s="14" t="s">
        <v>214</v>
      </c>
      <c r="E206" s="29" t="s">
        <v>231</v>
      </c>
      <c r="F206" s="29" t="s">
        <v>18</v>
      </c>
      <c r="G206" s="14">
        <v>4000</v>
      </c>
      <c r="H206" s="43">
        <v>534432</v>
      </c>
      <c r="I206" s="17">
        <f t="shared" si="17"/>
        <v>0.7183225806451613</v>
      </c>
      <c r="J206" s="16">
        <f>G206*744*1.38</f>
        <v>4106879.9999999995</v>
      </c>
      <c r="K206" s="17">
        <f t="shared" si="16"/>
        <v>5.5199999999999987</v>
      </c>
      <c r="L206" s="60">
        <f t="shared" si="19"/>
        <v>13.01309022907901</v>
      </c>
      <c r="M206" s="18">
        <f t="shared" si="18"/>
        <v>2.4816774193548388</v>
      </c>
      <c r="N206" s="11"/>
      <c r="O206" s="11"/>
      <c r="P206" s="11"/>
      <c r="Q206" s="11"/>
    </row>
    <row r="207" spans="1:17" s="12" customFormat="1" ht="30" customHeight="1" x14ac:dyDescent="0.25">
      <c r="A207" s="98">
        <v>134</v>
      </c>
      <c r="B207" s="106" t="s">
        <v>236</v>
      </c>
      <c r="C207" s="14" t="s">
        <v>12</v>
      </c>
      <c r="D207" s="14" t="s">
        <v>214</v>
      </c>
      <c r="E207" s="29" t="s">
        <v>231</v>
      </c>
      <c r="F207" s="29" t="s">
        <v>18</v>
      </c>
      <c r="G207" s="14">
        <v>4000</v>
      </c>
      <c r="H207" s="43">
        <v>32400</v>
      </c>
      <c r="I207" s="17">
        <f t="shared" si="17"/>
        <v>4.3548387096774194E-2</v>
      </c>
      <c r="J207" s="16">
        <f t="shared" si="15"/>
        <v>4106879.9999999995</v>
      </c>
      <c r="K207" s="17">
        <f t="shared" si="16"/>
        <v>5.5199999999999987</v>
      </c>
      <c r="L207" s="60">
        <f t="shared" si="19"/>
        <v>0.78892005610098193</v>
      </c>
      <c r="M207" s="18">
        <f t="shared" si="18"/>
        <v>3.1564516129032261</v>
      </c>
      <c r="N207" s="11"/>
      <c r="O207" s="11"/>
      <c r="P207" s="11"/>
      <c r="Q207" s="11"/>
    </row>
    <row r="208" spans="1:17" s="12" customFormat="1" ht="30" customHeight="1" x14ac:dyDescent="0.25">
      <c r="A208" s="99"/>
      <c r="B208" s="107"/>
      <c r="C208" s="14" t="s">
        <v>15</v>
      </c>
      <c r="D208" s="14" t="s">
        <v>214</v>
      </c>
      <c r="E208" s="29" t="s">
        <v>231</v>
      </c>
      <c r="F208" s="29" t="s">
        <v>18</v>
      </c>
      <c r="G208" s="14">
        <v>4000</v>
      </c>
      <c r="H208" s="43">
        <v>659088</v>
      </c>
      <c r="I208" s="17">
        <f t="shared" si="17"/>
        <v>0.88587096774193552</v>
      </c>
      <c r="J208" s="16">
        <f t="shared" si="15"/>
        <v>4106879.9999999995</v>
      </c>
      <c r="K208" s="17">
        <f t="shared" si="16"/>
        <v>5.5199999999999987</v>
      </c>
      <c r="L208" s="60">
        <f t="shared" si="19"/>
        <v>16.048387096774196</v>
      </c>
      <c r="M208" s="18">
        <f t="shared" si="18"/>
        <v>2.3141290322580645</v>
      </c>
      <c r="N208" s="11"/>
      <c r="O208" s="11"/>
      <c r="P208" s="11"/>
      <c r="Q208" s="11"/>
    </row>
    <row r="209" spans="1:17" s="12" customFormat="1" ht="30" customHeight="1" x14ac:dyDescent="0.25">
      <c r="A209" s="15">
        <v>135</v>
      </c>
      <c r="B209" s="19" t="s">
        <v>237</v>
      </c>
      <c r="C209" s="14"/>
      <c r="D209" s="14" t="s">
        <v>214</v>
      </c>
      <c r="E209" s="29" t="s">
        <v>231</v>
      </c>
      <c r="F209" s="29" t="s">
        <v>18</v>
      </c>
      <c r="G209" s="14">
        <v>4000</v>
      </c>
      <c r="H209" s="43">
        <v>410736</v>
      </c>
      <c r="I209" s="17">
        <f t="shared" si="17"/>
        <v>0.55206451612903229</v>
      </c>
      <c r="J209" s="16">
        <f t="shared" si="15"/>
        <v>4106879.9999999995</v>
      </c>
      <c r="K209" s="17">
        <f t="shared" si="16"/>
        <v>5.5199999999999987</v>
      </c>
      <c r="L209" s="60">
        <f t="shared" si="19"/>
        <v>10.001168770453484</v>
      </c>
      <c r="M209" s="18">
        <f t="shared" si="18"/>
        <v>2.6479354838709677</v>
      </c>
      <c r="N209" s="11"/>
      <c r="O209" s="11"/>
      <c r="P209" s="11"/>
      <c r="Q209" s="11"/>
    </row>
    <row r="210" spans="1:17" s="12" customFormat="1" ht="30" customHeight="1" x14ac:dyDescent="0.25">
      <c r="A210" s="15">
        <v>136</v>
      </c>
      <c r="B210" s="19" t="s">
        <v>238</v>
      </c>
      <c r="C210" s="14"/>
      <c r="D210" s="14" t="s">
        <v>214</v>
      </c>
      <c r="E210" s="29" t="s">
        <v>231</v>
      </c>
      <c r="F210" s="29" t="s">
        <v>18</v>
      </c>
      <c r="G210" s="14">
        <v>4000</v>
      </c>
      <c r="H210" s="43">
        <v>62694</v>
      </c>
      <c r="I210" s="17">
        <f t="shared" si="17"/>
        <v>8.4266129032258066E-2</v>
      </c>
      <c r="J210" s="16">
        <f t="shared" si="15"/>
        <v>4106879.9999999995</v>
      </c>
      <c r="K210" s="17">
        <f t="shared" si="16"/>
        <v>5.5199999999999987</v>
      </c>
      <c r="L210" s="60">
        <f t="shared" si="19"/>
        <v>1.5265603085553998</v>
      </c>
      <c r="M210" s="18">
        <f t="shared" si="18"/>
        <v>3.115733870967742</v>
      </c>
      <c r="N210" s="11"/>
      <c r="O210" s="11"/>
      <c r="P210" s="11"/>
      <c r="Q210" s="11"/>
    </row>
    <row r="211" spans="1:17" s="12" customFormat="1" ht="30" customHeight="1" x14ac:dyDescent="0.25">
      <c r="A211" s="15">
        <v>137</v>
      </c>
      <c r="B211" s="19" t="s">
        <v>239</v>
      </c>
      <c r="C211" s="14"/>
      <c r="D211" s="14" t="s">
        <v>214</v>
      </c>
      <c r="E211" s="29" t="s">
        <v>231</v>
      </c>
      <c r="F211" s="29" t="s">
        <v>18</v>
      </c>
      <c r="G211" s="14">
        <v>1600</v>
      </c>
      <c r="H211" s="43">
        <v>4812</v>
      </c>
      <c r="I211" s="17">
        <f t="shared" si="17"/>
        <v>6.4677419354838709E-3</v>
      </c>
      <c r="J211" s="16">
        <f t="shared" si="15"/>
        <v>1642751.9999999998</v>
      </c>
      <c r="K211" s="17">
        <f t="shared" si="16"/>
        <v>2.2079999999999997</v>
      </c>
      <c r="L211" s="60">
        <f t="shared" si="19"/>
        <v>0.29292309490416085</v>
      </c>
      <c r="M211" s="18">
        <f t="shared" si="18"/>
        <v>1.2735322580645163</v>
      </c>
      <c r="N211" s="11"/>
      <c r="O211" s="11"/>
      <c r="P211" s="11"/>
      <c r="Q211" s="11"/>
    </row>
    <row r="212" spans="1:17" s="12" customFormat="1" ht="30" customHeight="1" x14ac:dyDescent="0.25">
      <c r="A212" s="15">
        <v>138</v>
      </c>
      <c r="B212" s="19" t="s">
        <v>240</v>
      </c>
      <c r="C212" s="14"/>
      <c r="D212" s="14" t="s">
        <v>214</v>
      </c>
      <c r="E212" s="29" t="s">
        <v>231</v>
      </c>
      <c r="F212" s="29" t="s">
        <v>18</v>
      </c>
      <c r="G212" s="14">
        <v>2500</v>
      </c>
      <c r="H212" s="43">
        <v>31056</v>
      </c>
      <c r="I212" s="17">
        <f t="shared" si="17"/>
        <v>4.1741935483870965E-2</v>
      </c>
      <c r="J212" s="16">
        <f t="shared" si="15"/>
        <v>2566800</v>
      </c>
      <c r="K212" s="17">
        <f t="shared" si="16"/>
        <v>3.45</v>
      </c>
      <c r="L212" s="60">
        <f t="shared" si="19"/>
        <v>1.2099111734455352</v>
      </c>
      <c r="M212" s="18">
        <f t="shared" si="18"/>
        <v>1.9582580645161289</v>
      </c>
      <c r="N212" s="11"/>
      <c r="O212" s="11"/>
      <c r="P212" s="11"/>
      <c r="Q212" s="11"/>
    </row>
    <row r="213" spans="1:17" s="12" customFormat="1" ht="30" customHeight="1" x14ac:dyDescent="0.25">
      <c r="A213" s="15">
        <v>139</v>
      </c>
      <c r="B213" s="19" t="s">
        <v>241</v>
      </c>
      <c r="C213" s="14"/>
      <c r="D213" s="14" t="s">
        <v>214</v>
      </c>
      <c r="E213" s="29" t="s">
        <v>231</v>
      </c>
      <c r="F213" s="29" t="s">
        <v>18</v>
      </c>
      <c r="G213" s="14">
        <v>4000</v>
      </c>
      <c r="H213" s="43">
        <v>102456</v>
      </c>
      <c r="I213" s="17">
        <f t="shared" si="17"/>
        <v>0.13770967741935486</v>
      </c>
      <c r="J213" s="16">
        <f t="shared" si="15"/>
        <v>4106879.9999999995</v>
      </c>
      <c r="K213" s="17">
        <f t="shared" si="16"/>
        <v>5.5199999999999987</v>
      </c>
      <c r="L213" s="60">
        <f t="shared" si="19"/>
        <v>2.4947405329593271</v>
      </c>
      <c r="M213" s="18">
        <f t="shared" si="18"/>
        <v>3.0622903225806453</v>
      </c>
      <c r="N213" s="11"/>
      <c r="O213" s="11"/>
      <c r="P213" s="11"/>
      <c r="Q213" s="11"/>
    </row>
    <row r="214" spans="1:17" s="12" customFormat="1" ht="30" customHeight="1" x14ac:dyDescent="0.25">
      <c r="A214" s="15">
        <v>140</v>
      </c>
      <c r="B214" s="19" t="s">
        <v>242</v>
      </c>
      <c r="C214" s="14"/>
      <c r="D214" s="14" t="s">
        <v>214</v>
      </c>
      <c r="E214" s="29" t="s">
        <v>231</v>
      </c>
      <c r="F214" s="29" t="s">
        <v>18</v>
      </c>
      <c r="G214" s="14">
        <v>1800</v>
      </c>
      <c r="H214" s="43">
        <v>32208</v>
      </c>
      <c r="I214" s="17">
        <f t="shared" si="17"/>
        <v>4.3290322580645163E-2</v>
      </c>
      <c r="J214" s="16">
        <f t="shared" si="15"/>
        <v>1848095.9999999998</v>
      </c>
      <c r="K214" s="17">
        <f t="shared" si="16"/>
        <v>2.4839999999999995</v>
      </c>
      <c r="L214" s="60">
        <f t="shared" si="19"/>
        <v>1.7427666095267782</v>
      </c>
      <c r="M214" s="18">
        <f t="shared" si="18"/>
        <v>1.396709677419355</v>
      </c>
      <c r="N214" s="11"/>
      <c r="O214" s="11"/>
      <c r="P214" s="11"/>
      <c r="Q214" s="11"/>
    </row>
    <row r="215" spans="1:17" s="12" customFormat="1" ht="30" customHeight="1" x14ac:dyDescent="0.25">
      <c r="A215" s="15">
        <v>141</v>
      </c>
      <c r="B215" s="19" t="s">
        <v>243</v>
      </c>
      <c r="C215" s="14"/>
      <c r="D215" s="14" t="s">
        <v>214</v>
      </c>
      <c r="E215" s="29" t="s">
        <v>231</v>
      </c>
      <c r="F215" s="29" t="s">
        <v>18</v>
      </c>
      <c r="G215" s="14">
        <v>4000</v>
      </c>
      <c r="H215" s="43">
        <v>0</v>
      </c>
      <c r="I215" s="17">
        <f t="shared" si="17"/>
        <v>0</v>
      </c>
      <c r="J215" s="16">
        <f t="shared" si="15"/>
        <v>4106879.9999999995</v>
      </c>
      <c r="K215" s="17">
        <f t="shared" si="16"/>
        <v>5.5199999999999987</v>
      </c>
      <c r="L215" s="60">
        <f t="shared" si="19"/>
        <v>0</v>
      </c>
      <c r="M215" s="18">
        <f t="shared" si="18"/>
        <v>3.2</v>
      </c>
      <c r="N215" s="11"/>
      <c r="O215" s="11"/>
      <c r="P215" s="11"/>
      <c r="Q215" s="11"/>
    </row>
    <row r="216" spans="1:17" s="12" customFormat="1" ht="30" customHeight="1" x14ac:dyDescent="0.25">
      <c r="A216" s="15">
        <v>142</v>
      </c>
      <c r="B216" s="19" t="s">
        <v>244</v>
      </c>
      <c r="C216" s="14"/>
      <c r="D216" s="14" t="s">
        <v>214</v>
      </c>
      <c r="E216" s="29" t="s">
        <v>231</v>
      </c>
      <c r="F216" s="29" t="s">
        <v>18</v>
      </c>
      <c r="G216" s="14">
        <v>4000</v>
      </c>
      <c r="H216" s="43">
        <v>220080</v>
      </c>
      <c r="I216" s="17">
        <f t="shared" si="17"/>
        <v>0.29580645161290325</v>
      </c>
      <c r="J216" s="16">
        <f t="shared" si="15"/>
        <v>4106879.9999999995</v>
      </c>
      <c r="K216" s="17">
        <f t="shared" si="16"/>
        <v>5.5199999999999987</v>
      </c>
      <c r="L216" s="60">
        <f t="shared" si="19"/>
        <v>5.3588125292192617</v>
      </c>
      <c r="M216" s="18">
        <f t="shared" si="18"/>
        <v>2.9041935483870969</v>
      </c>
      <c r="N216" s="11"/>
      <c r="O216" s="11"/>
      <c r="P216" s="11"/>
      <c r="Q216" s="11"/>
    </row>
    <row r="217" spans="1:17" s="12" customFormat="1" ht="30" customHeight="1" x14ac:dyDescent="0.25">
      <c r="A217" s="15">
        <v>143</v>
      </c>
      <c r="B217" s="19" t="s">
        <v>585</v>
      </c>
      <c r="C217" s="14"/>
      <c r="D217" s="14" t="s">
        <v>214</v>
      </c>
      <c r="E217" s="29" t="s">
        <v>231</v>
      </c>
      <c r="F217" s="29" t="s">
        <v>18</v>
      </c>
      <c r="G217" s="14">
        <v>10000</v>
      </c>
      <c r="H217" s="43">
        <v>5616</v>
      </c>
      <c r="I217" s="17">
        <f t="shared" si="17"/>
        <v>7.5483870967741938E-3</v>
      </c>
      <c r="J217" s="16">
        <f t="shared" si="15"/>
        <v>10267200</v>
      </c>
      <c r="K217" s="17">
        <f t="shared" si="16"/>
        <v>13.8</v>
      </c>
      <c r="L217" s="60">
        <f t="shared" si="19"/>
        <v>5.4698457223001408E-2</v>
      </c>
      <c r="M217" s="18">
        <f t="shared" si="18"/>
        <v>7.9924516129032259</v>
      </c>
      <c r="N217" s="11"/>
      <c r="O217" s="11"/>
      <c r="P217" s="11"/>
      <c r="Q217" s="11"/>
    </row>
    <row r="218" spans="1:17" ht="30" customHeight="1" x14ac:dyDescent="0.25">
      <c r="A218" s="15">
        <v>144</v>
      </c>
      <c r="B218" s="23" t="s">
        <v>245</v>
      </c>
      <c r="C218" s="14"/>
      <c r="D218" s="14" t="s">
        <v>246</v>
      </c>
      <c r="E218" s="29" t="s">
        <v>231</v>
      </c>
      <c r="F218" s="28" t="s">
        <v>33</v>
      </c>
      <c r="G218" s="21">
        <v>630</v>
      </c>
      <c r="H218" s="83">
        <v>1704</v>
      </c>
      <c r="I218" s="17">
        <f t="shared" si="17"/>
        <v>2.2903225806451613E-3</v>
      </c>
      <c r="J218" s="16">
        <f t="shared" si="15"/>
        <v>646833.6</v>
      </c>
      <c r="K218" s="17">
        <f t="shared" si="16"/>
        <v>0.86939999999999995</v>
      </c>
      <c r="L218" s="60">
        <f t="shared" si="19"/>
        <v>0.26343714983266175</v>
      </c>
      <c r="M218" s="18">
        <f t="shared" si="18"/>
        <v>0.50170967741935479</v>
      </c>
      <c r="N218" s="11"/>
    </row>
    <row r="219" spans="1:17" ht="30" customHeight="1" x14ac:dyDescent="0.25">
      <c r="A219" s="15">
        <v>145</v>
      </c>
      <c r="B219" s="23" t="s">
        <v>247</v>
      </c>
      <c r="C219" s="14"/>
      <c r="D219" s="14" t="s">
        <v>248</v>
      </c>
      <c r="E219" s="29" t="s">
        <v>231</v>
      </c>
      <c r="F219" s="28" t="s">
        <v>33</v>
      </c>
      <c r="G219" s="21">
        <v>630</v>
      </c>
      <c r="H219" s="83">
        <v>0</v>
      </c>
      <c r="I219" s="17">
        <f t="shared" si="17"/>
        <v>0</v>
      </c>
      <c r="J219" s="16">
        <f t="shared" si="15"/>
        <v>646833.6</v>
      </c>
      <c r="K219" s="17">
        <f t="shared" si="16"/>
        <v>0.86939999999999995</v>
      </c>
      <c r="L219" s="60">
        <f t="shared" si="19"/>
        <v>0</v>
      </c>
      <c r="M219" s="18">
        <f t="shared" si="18"/>
        <v>0.504</v>
      </c>
      <c r="N219" s="11"/>
    </row>
    <row r="220" spans="1:17" ht="30" customHeight="1" x14ac:dyDescent="0.25">
      <c r="A220" s="15">
        <v>146</v>
      </c>
      <c r="B220" s="23" t="s">
        <v>249</v>
      </c>
      <c r="C220" s="14"/>
      <c r="D220" s="14" t="s">
        <v>246</v>
      </c>
      <c r="E220" s="29" t="s">
        <v>231</v>
      </c>
      <c r="F220" s="28" t="s">
        <v>33</v>
      </c>
      <c r="G220" s="21">
        <v>560</v>
      </c>
      <c r="H220" s="83">
        <v>15000</v>
      </c>
      <c r="I220" s="17">
        <f t="shared" si="17"/>
        <v>2.0161290322580645E-2</v>
      </c>
      <c r="J220" s="16">
        <f t="shared" si="15"/>
        <v>574963.19999999995</v>
      </c>
      <c r="K220" s="17">
        <f t="shared" si="16"/>
        <v>0.77279999999999993</v>
      </c>
      <c r="L220" s="60">
        <f t="shared" si="19"/>
        <v>2.6088626193815538</v>
      </c>
      <c r="M220" s="18">
        <f t="shared" si="18"/>
        <v>0.42783870967741944</v>
      </c>
      <c r="N220" s="11"/>
    </row>
    <row r="221" spans="1:17" ht="30" customHeight="1" x14ac:dyDescent="0.25">
      <c r="A221" s="15">
        <v>147</v>
      </c>
      <c r="B221" s="28" t="s">
        <v>250</v>
      </c>
      <c r="C221" s="33"/>
      <c r="D221" s="14" t="s">
        <v>246</v>
      </c>
      <c r="E221" s="29" t="s">
        <v>231</v>
      </c>
      <c r="F221" s="28" t="s">
        <v>33</v>
      </c>
      <c r="G221" s="21" t="s">
        <v>110</v>
      </c>
      <c r="H221" s="83">
        <v>300</v>
      </c>
      <c r="I221" s="17">
        <f t="shared" si="17"/>
        <v>4.032258064516129E-4</v>
      </c>
      <c r="J221" s="16">
        <f t="shared" si="15"/>
        <v>574963.19999999995</v>
      </c>
      <c r="K221" s="17">
        <f t="shared" si="16"/>
        <v>0.77279999999999993</v>
      </c>
      <c r="L221" s="60">
        <f t="shared" si="19"/>
        <v>5.2177252387631073E-2</v>
      </c>
      <c r="M221" s="18">
        <f t="shared" si="18"/>
        <v>0.44759677419354843</v>
      </c>
      <c r="N221" s="11"/>
    </row>
    <row r="222" spans="1:17" ht="30" customHeight="1" x14ac:dyDescent="0.25">
      <c r="A222" s="15">
        <v>148</v>
      </c>
      <c r="B222" s="39" t="s">
        <v>251</v>
      </c>
      <c r="C222" s="14"/>
      <c r="D222" s="14" t="s">
        <v>246</v>
      </c>
      <c r="E222" s="29" t="s">
        <v>231</v>
      </c>
      <c r="F222" s="28" t="s">
        <v>33</v>
      </c>
      <c r="G222" s="21" t="s">
        <v>110</v>
      </c>
      <c r="H222" s="83">
        <v>0</v>
      </c>
      <c r="I222" s="17">
        <f t="shared" si="17"/>
        <v>0</v>
      </c>
      <c r="J222" s="16">
        <f t="shared" si="15"/>
        <v>574963.19999999995</v>
      </c>
      <c r="K222" s="17">
        <f t="shared" si="16"/>
        <v>0.77279999999999993</v>
      </c>
      <c r="L222" s="60">
        <f t="shared" si="19"/>
        <v>0</v>
      </c>
      <c r="M222" s="18">
        <f t="shared" si="18"/>
        <v>0.44800000000000006</v>
      </c>
      <c r="N222" s="11"/>
    </row>
    <row r="223" spans="1:17" ht="30" customHeight="1" x14ac:dyDescent="0.25">
      <c r="A223" s="15">
        <v>149</v>
      </c>
      <c r="B223" s="23" t="s">
        <v>252</v>
      </c>
      <c r="C223" s="14"/>
      <c r="D223" s="14" t="s">
        <v>246</v>
      </c>
      <c r="E223" s="29" t="s">
        <v>231</v>
      </c>
      <c r="F223" s="28" t="s">
        <v>33</v>
      </c>
      <c r="G223" s="21" t="s">
        <v>110</v>
      </c>
      <c r="H223" s="83">
        <v>4800</v>
      </c>
      <c r="I223" s="17">
        <f t="shared" si="17"/>
        <v>6.4516129032258064E-3</v>
      </c>
      <c r="J223" s="16">
        <f t="shared" si="15"/>
        <v>574963.19999999995</v>
      </c>
      <c r="K223" s="17">
        <f t="shared" si="16"/>
        <v>0.77279999999999993</v>
      </c>
      <c r="L223" s="60">
        <f t="shared" si="19"/>
        <v>0.83483603820209717</v>
      </c>
      <c r="M223" s="18">
        <f t="shared" si="18"/>
        <v>0.44154838709677424</v>
      </c>
      <c r="N223" s="11"/>
    </row>
    <row r="224" spans="1:17" ht="30" customHeight="1" x14ac:dyDescent="0.25">
      <c r="A224" s="15">
        <v>150</v>
      </c>
      <c r="B224" s="23" t="s">
        <v>253</v>
      </c>
      <c r="C224" s="14"/>
      <c r="D224" s="14" t="s">
        <v>214</v>
      </c>
      <c r="E224" s="29" t="s">
        <v>231</v>
      </c>
      <c r="F224" s="28" t="s">
        <v>33</v>
      </c>
      <c r="G224" s="21" t="s">
        <v>89</v>
      </c>
      <c r="H224" s="83">
        <v>0</v>
      </c>
      <c r="I224" s="17">
        <f t="shared" si="17"/>
        <v>0</v>
      </c>
      <c r="J224" s="16">
        <f t="shared" si="15"/>
        <v>328550.39999999997</v>
      </c>
      <c r="K224" s="17">
        <f t="shared" si="16"/>
        <v>0.44159999999999999</v>
      </c>
      <c r="L224" s="60">
        <f t="shared" si="19"/>
        <v>0</v>
      </c>
      <c r="M224" s="18">
        <f t="shared" si="18"/>
        <v>0.25600000000000001</v>
      </c>
      <c r="N224" s="11"/>
    </row>
    <row r="225" spans="1:14" ht="30" customHeight="1" x14ac:dyDescent="0.25">
      <c r="A225" s="15">
        <v>151</v>
      </c>
      <c r="B225" s="23" t="s">
        <v>254</v>
      </c>
      <c r="C225" s="14"/>
      <c r="D225" s="14" t="s">
        <v>214</v>
      </c>
      <c r="E225" s="29" t="s">
        <v>231</v>
      </c>
      <c r="F225" s="28" t="s">
        <v>33</v>
      </c>
      <c r="G225" s="21">
        <v>250</v>
      </c>
      <c r="H225" s="83">
        <v>0</v>
      </c>
      <c r="I225" s="17">
        <f t="shared" si="17"/>
        <v>0</v>
      </c>
      <c r="J225" s="16">
        <f t="shared" si="15"/>
        <v>256679.99999999997</v>
      </c>
      <c r="K225" s="17">
        <f t="shared" si="16"/>
        <v>0.34499999999999992</v>
      </c>
      <c r="L225" s="60">
        <f t="shared" si="19"/>
        <v>0</v>
      </c>
      <c r="M225" s="18">
        <f t="shared" si="18"/>
        <v>0.2</v>
      </c>
      <c r="N225" s="11"/>
    </row>
    <row r="226" spans="1:14" ht="30" customHeight="1" x14ac:dyDescent="0.25">
      <c r="A226" s="15">
        <v>152</v>
      </c>
      <c r="B226" s="23" t="s">
        <v>255</v>
      </c>
      <c r="C226" s="14"/>
      <c r="D226" s="14" t="s">
        <v>248</v>
      </c>
      <c r="E226" s="29" t="s">
        <v>231</v>
      </c>
      <c r="F226" s="28" t="s">
        <v>33</v>
      </c>
      <c r="G226" s="21">
        <v>160</v>
      </c>
      <c r="H226" s="83">
        <v>4080</v>
      </c>
      <c r="I226" s="17">
        <f t="shared" si="17"/>
        <v>5.4838709677419353E-3</v>
      </c>
      <c r="J226" s="16">
        <f t="shared" si="15"/>
        <v>164275.19999999998</v>
      </c>
      <c r="K226" s="17">
        <f t="shared" si="16"/>
        <v>0.2208</v>
      </c>
      <c r="L226" s="60">
        <f t="shared" si="19"/>
        <v>2.4836372136512392</v>
      </c>
      <c r="M226" s="18">
        <f t="shared" si="18"/>
        <v>0.12251612903225807</v>
      </c>
      <c r="N226" s="11"/>
    </row>
    <row r="227" spans="1:14" ht="30" customHeight="1" x14ac:dyDescent="0.25">
      <c r="A227" s="15">
        <v>153</v>
      </c>
      <c r="B227" s="23" t="s">
        <v>256</v>
      </c>
      <c r="C227" s="14"/>
      <c r="D227" s="14" t="s">
        <v>214</v>
      </c>
      <c r="E227" s="29" t="s">
        <v>231</v>
      </c>
      <c r="F227" s="28" t="s">
        <v>33</v>
      </c>
      <c r="G227" s="21">
        <v>320</v>
      </c>
      <c r="H227" s="83">
        <v>0</v>
      </c>
      <c r="I227" s="17">
        <f t="shared" si="17"/>
        <v>0</v>
      </c>
      <c r="J227" s="16">
        <f t="shared" si="15"/>
        <v>328550.39999999997</v>
      </c>
      <c r="K227" s="17">
        <f t="shared" si="16"/>
        <v>0.44159999999999999</v>
      </c>
      <c r="L227" s="60">
        <f t="shared" si="19"/>
        <v>0</v>
      </c>
      <c r="M227" s="18">
        <f t="shared" si="18"/>
        <v>0.25600000000000001</v>
      </c>
      <c r="N227" s="11"/>
    </row>
    <row r="228" spans="1:14" ht="30" customHeight="1" x14ac:dyDescent="0.25">
      <c r="A228" s="15">
        <v>154</v>
      </c>
      <c r="B228" s="23" t="s">
        <v>257</v>
      </c>
      <c r="C228" s="14"/>
      <c r="D228" s="14" t="s">
        <v>214</v>
      </c>
      <c r="E228" s="29" t="s">
        <v>231</v>
      </c>
      <c r="F228" s="28" t="s">
        <v>33</v>
      </c>
      <c r="G228" s="21">
        <v>320</v>
      </c>
      <c r="H228" s="83">
        <v>0</v>
      </c>
      <c r="I228" s="17">
        <f t="shared" si="17"/>
        <v>0</v>
      </c>
      <c r="J228" s="16">
        <f t="shared" ref="J228:J247" si="20">G228*744*1.38</f>
        <v>328550.39999999997</v>
      </c>
      <c r="K228" s="17">
        <f t="shared" ref="K228:K246" si="21">J228/744/1000</f>
        <v>0.44159999999999999</v>
      </c>
      <c r="L228" s="60">
        <f t="shared" si="19"/>
        <v>0</v>
      </c>
      <c r="M228" s="18">
        <f t="shared" si="18"/>
        <v>0.25600000000000001</v>
      </c>
      <c r="N228" s="11"/>
    </row>
    <row r="229" spans="1:14" ht="30" customHeight="1" x14ac:dyDescent="0.25">
      <c r="A229" s="15">
        <v>155</v>
      </c>
      <c r="B229" s="23" t="s">
        <v>258</v>
      </c>
      <c r="C229" s="14"/>
      <c r="D229" s="14" t="s">
        <v>214</v>
      </c>
      <c r="E229" s="29" t="s">
        <v>231</v>
      </c>
      <c r="F229" s="28" t="s">
        <v>33</v>
      </c>
      <c r="G229" s="21">
        <v>400</v>
      </c>
      <c r="H229" s="83">
        <v>0</v>
      </c>
      <c r="I229" s="17">
        <f t="shared" si="17"/>
        <v>0</v>
      </c>
      <c r="J229" s="16">
        <f t="shared" si="20"/>
        <v>410687.99999999994</v>
      </c>
      <c r="K229" s="17">
        <f t="shared" si="21"/>
        <v>0.55199999999999994</v>
      </c>
      <c r="L229" s="60">
        <f t="shared" si="19"/>
        <v>0</v>
      </c>
      <c r="M229" s="18">
        <f t="shared" si="18"/>
        <v>0.32000000000000006</v>
      </c>
      <c r="N229" s="11"/>
    </row>
    <row r="230" spans="1:14" ht="30" customHeight="1" x14ac:dyDescent="0.25">
      <c r="A230" s="15">
        <v>156</v>
      </c>
      <c r="B230" s="23" t="s">
        <v>259</v>
      </c>
      <c r="C230" s="14"/>
      <c r="D230" s="14" t="s">
        <v>246</v>
      </c>
      <c r="E230" s="29" t="s">
        <v>231</v>
      </c>
      <c r="F230" s="28" t="s">
        <v>33</v>
      </c>
      <c r="G230" s="21">
        <v>400</v>
      </c>
      <c r="H230" s="83">
        <v>962</v>
      </c>
      <c r="I230" s="17">
        <f t="shared" ref="I230:I247" si="22">H230/744/1000</f>
        <v>1.293010752688172E-3</v>
      </c>
      <c r="J230" s="16">
        <f t="shared" si="20"/>
        <v>410687.99999999994</v>
      </c>
      <c r="K230" s="17">
        <f t="shared" si="21"/>
        <v>0.55199999999999994</v>
      </c>
      <c r="L230" s="60">
        <f t="shared" si="19"/>
        <v>0.23424107838553843</v>
      </c>
      <c r="M230" s="18">
        <f t="shared" si="18"/>
        <v>0.31870698924731189</v>
      </c>
      <c r="N230" s="11"/>
    </row>
    <row r="231" spans="1:14" ht="30" customHeight="1" x14ac:dyDescent="0.25">
      <c r="A231" s="15">
        <v>157</v>
      </c>
      <c r="B231" s="23" t="s">
        <v>260</v>
      </c>
      <c r="C231" s="14"/>
      <c r="D231" s="14" t="s">
        <v>246</v>
      </c>
      <c r="E231" s="29" t="s">
        <v>231</v>
      </c>
      <c r="F231" s="28" t="s">
        <v>33</v>
      </c>
      <c r="G231" s="21">
        <v>320</v>
      </c>
      <c r="H231" s="83">
        <v>0</v>
      </c>
      <c r="I231" s="17">
        <f t="shared" si="22"/>
        <v>0</v>
      </c>
      <c r="J231" s="16">
        <f t="shared" si="20"/>
        <v>328550.39999999997</v>
      </c>
      <c r="K231" s="17">
        <f t="shared" si="21"/>
        <v>0.44159999999999999</v>
      </c>
      <c r="L231" s="60">
        <f t="shared" si="19"/>
        <v>0</v>
      </c>
      <c r="M231" s="18">
        <f t="shared" si="18"/>
        <v>0.25600000000000001</v>
      </c>
      <c r="N231" s="11"/>
    </row>
    <row r="232" spans="1:14" ht="30" customHeight="1" x14ac:dyDescent="0.25">
      <c r="A232" s="15">
        <v>158</v>
      </c>
      <c r="B232" s="23" t="s">
        <v>261</v>
      </c>
      <c r="C232" s="14"/>
      <c r="D232" s="14" t="s">
        <v>246</v>
      </c>
      <c r="E232" s="29" t="s">
        <v>231</v>
      </c>
      <c r="F232" s="28" t="s">
        <v>33</v>
      </c>
      <c r="G232" s="21">
        <v>400</v>
      </c>
      <c r="H232" s="83">
        <v>0</v>
      </c>
      <c r="I232" s="17">
        <f t="shared" si="22"/>
        <v>0</v>
      </c>
      <c r="J232" s="16">
        <f t="shared" si="20"/>
        <v>410687.99999999994</v>
      </c>
      <c r="K232" s="17">
        <f t="shared" si="21"/>
        <v>0.55199999999999994</v>
      </c>
      <c r="L232" s="60">
        <f t="shared" si="19"/>
        <v>0</v>
      </c>
      <c r="M232" s="18">
        <f t="shared" si="18"/>
        <v>0.32000000000000006</v>
      </c>
      <c r="N232" s="11"/>
    </row>
    <row r="233" spans="1:14" ht="30" customHeight="1" x14ac:dyDescent="0.25">
      <c r="A233" s="15">
        <v>159</v>
      </c>
      <c r="B233" s="23" t="s">
        <v>262</v>
      </c>
      <c r="C233" s="14"/>
      <c r="D233" s="14" t="s">
        <v>246</v>
      </c>
      <c r="E233" s="29" t="s">
        <v>231</v>
      </c>
      <c r="F233" s="28" t="s">
        <v>33</v>
      </c>
      <c r="G233" s="21">
        <v>320</v>
      </c>
      <c r="H233" s="92">
        <v>442</v>
      </c>
      <c r="I233" s="17">
        <f t="shared" si="22"/>
        <v>5.9408602150537633E-4</v>
      </c>
      <c r="J233" s="16">
        <f t="shared" si="20"/>
        <v>328550.39999999997</v>
      </c>
      <c r="K233" s="17">
        <f t="shared" si="21"/>
        <v>0.44159999999999999</v>
      </c>
      <c r="L233" s="60">
        <f t="shared" si="19"/>
        <v>0.13453034907277547</v>
      </c>
      <c r="M233" s="18">
        <f t="shared" si="18"/>
        <v>0.2554059139784946</v>
      </c>
      <c r="N233" s="11"/>
    </row>
    <row r="234" spans="1:14" ht="30" customHeight="1" x14ac:dyDescent="0.25">
      <c r="A234" s="15">
        <v>160</v>
      </c>
      <c r="B234" s="23" t="s">
        <v>263</v>
      </c>
      <c r="C234" s="14"/>
      <c r="D234" s="14" t="s">
        <v>246</v>
      </c>
      <c r="E234" s="29" t="s">
        <v>231</v>
      </c>
      <c r="F234" s="28" t="s">
        <v>33</v>
      </c>
      <c r="G234" s="21">
        <v>250</v>
      </c>
      <c r="H234" s="83">
        <v>449</v>
      </c>
      <c r="I234" s="17">
        <f t="shared" si="22"/>
        <v>6.0349462365591401E-4</v>
      </c>
      <c r="J234" s="16">
        <f t="shared" si="20"/>
        <v>256679.99999999997</v>
      </c>
      <c r="K234" s="17">
        <f t="shared" si="21"/>
        <v>0.34499999999999992</v>
      </c>
      <c r="L234" s="60">
        <f t="shared" si="19"/>
        <v>0.17492597787127942</v>
      </c>
      <c r="M234" s="18">
        <f t="shared" si="18"/>
        <v>0.1993965053763441</v>
      </c>
      <c r="N234" s="11"/>
    </row>
    <row r="235" spans="1:14" ht="30" customHeight="1" x14ac:dyDescent="0.25">
      <c r="A235" s="15">
        <v>161</v>
      </c>
      <c r="B235" s="23" t="s">
        <v>290</v>
      </c>
      <c r="C235" s="14"/>
      <c r="D235" s="14" t="s">
        <v>248</v>
      </c>
      <c r="E235" s="29" t="s">
        <v>231</v>
      </c>
      <c r="F235" s="28" t="s">
        <v>33</v>
      </c>
      <c r="G235" s="21">
        <v>400</v>
      </c>
      <c r="H235" s="83">
        <v>584</v>
      </c>
      <c r="I235" s="17">
        <f t="shared" si="22"/>
        <v>7.8494623655913981E-4</v>
      </c>
      <c r="J235" s="16">
        <f t="shared" si="20"/>
        <v>410687.99999999994</v>
      </c>
      <c r="K235" s="17">
        <f t="shared" si="21"/>
        <v>0.55199999999999994</v>
      </c>
      <c r="L235" s="60">
        <f t="shared" si="19"/>
        <v>0.14220040517375723</v>
      </c>
      <c r="M235" s="18">
        <f t="shared" si="18"/>
        <v>0.31921505376344095</v>
      </c>
      <c r="N235" s="11"/>
    </row>
    <row r="236" spans="1:14" ht="30" customHeight="1" x14ac:dyDescent="0.25">
      <c r="A236" s="15">
        <v>162</v>
      </c>
      <c r="B236" s="23" t="s">
        <v>264</v>
      </c>
      <c r="C236" s="14"/>
      <c r="D236" s="14" t="s">
        <v>248</v>
      </c>
      <c r="E236" s="29" t="s">
        <v>231</v>
      </c>
      <c r="F236" s="28" t="s">
        <v>33</v>
      </c>
      <c r="G236" s="21">
        <v>250</v>
      </c>
      <c r="H236" s="83">
        <v>0</v>
      </c>
      <c r="I236" s="17">
        <f t="shared" si="22"/>
        <v>0</v>
      </c>
      <c r="J236" s="16">
        <f t="shared" si="20"/>
        <v>256679.99999999997</v>
      </c>
      <c r="K236" s="17">
        <f t="shared" si="21"/>
        <v>0.34499999999999992</v>
      </c>
      <c r="L236" s="60">
        <f t="shared" si="19"/>
        <v>0</v>
      </c>
      <c r="M236" s="18">
        <f t="shared" si="18"/>
        <v>0.2</v>
      </c>
      <c r="N236" s="11"/>
    </row>
    <row r="237" spans="1:14" ht="30" customHeight="1" x14ac:dyDescent="0.25">
      <c r="A237" s="15">
        <v>163</v>
      </c>
      <c r="B237" s="23" t="s">
        <v>265</v>
      </c>
      <c r="C237" s="14"/>
      <c r="D237" s="14" t="s">
        <v>248</v>
      </c>
      <c r="E237" s="29" t="s">
        <v>231</v>
      </c>
      <c r="F237" s="28" t="s">
        <v>33</v>
      </c>
      <c r="G237" s="21">
        <v>400</v>
      </c>
      <c r="H237" s="83">
        <v>0</v>
      </c>
      <c r="I237" s="17">
        <f t="shared" si="22"/>
        <v>0</v>
      </c>
      <c r="J237" s="16">
        <f t="shared" si="20"/>
        <v>410687.99999999994</v>
      </c>
      <c r="K237" s="17">
        <f t="shared" si="21"/>
        <v>0.55199999999999994</v>
      </c>
      <c r="L237" s="60">
        <f t="shared" si="19"/>
        <v>0</v>
      </c>
      <c r="M237" s="18">
        <f t="shared" si="18"/>
        <v>0.32000000000000006</v>
      </c>
      <c r="N237" s="11"/>
    </row>
    <row r="238" spans="1:14" ht="30" customHeight="1" x14ac:dyDescent="0.25">
      <c r="A238" s="15">
        <v>164</v>
      </c>
      <c r="B238" s="23" t="s">
        <v>266</v>
      </c>
      <c r="C238" s="14"/>
      <c r="D238" s="14" t="s">
        <v>248</v>
      </c>
      <c r="E238" s="29" t="s">
        <v>231</v>
      </c>
      <c r="F238" s="28" t="s">
        <v>33</v>
      </c>
      <c r="G238" s="21" t="s">
        <v>89</v>
      </c>
      <c r="H238" s="83">
        <v>0</v>
      </c>
      <c r="I238" s="17">
        <f t="shared" si="22"/>
        <v>0</v>
      </c>
      <c r="J238" s="16">
        <f t="shared" si="20"/>
        <v>328550.39999999997</v>
      </c>
      <c r="K238" s="17">
        <f t="shared" si="21"/>
        <v>0.44159999999999999</v>
      </c>
      <c r="L238" s="60">
        <f t="shared" si="19"/>
        <v>0</v>
      </c>
      <c r="M238" s="18">
        <f t="shared" si="18"/>
        <v>0.25600000000000001</v>
      </c>
      <c r="N238" s="11"/>
    </row>
    <row r="239" spans="1:14" ht="30" customHeight="1" x14ac:dyDescent="0.25">
      <c r="A239" s="15">
        <v>165</v>
      </c>
      <c r="B239" s="23" t="s">
        <v>288</v>
      </c>
      <c r="C239" s="14"/>
      <c r="D239" s="14" t="s">
        <v>248</v>
      </c>
      <c r="E239" s="29" t="s">
        <v>231</v>
      </c>
      <c r="F239" s="28" t="s">
        <v>33</v>
      </c>
      <c r="G239" s="21">
        <v>160</v>
      </c>
      <c r="H239" s="83">
        <v>24960</v>
      </c>
      <c r="I239" s="17">
        <f t="shared" si="22"/>
        <v>3.3548387096774192E-2</v>
      </c>
      <c r="J239" s="16">
        <f t="shared" si="20"/>
        <v>164275.19999999998</v>
      </c>
      <c r="K239" s="17">
        <f t="shared" si="21"/>
        <v>0.2208</v>
      </c>
      <c r="L239" s="60">
        <f t="shared" si="19"/>
        <v>15.194015895278168</v>
      </c>
      <c r="M239" s="18">
        <f t="shared" si="18"/>
        <v>9.4451612903225818E-2</v>
      </c>
      <c r="N239" s="11"/>
    </row>
    <row r="240" spans="1:14" ht="30" customHeight="1" x14ac:dyDescent="0.25">
      <c r="A240" s="15">
        <v>166</v>
      </c>
      <c r="B240" s="23" t="s">
        <v>267</v>
      </c>
      <c r="C240" s="14"/>
      <c r="D240" s="14" t="s">
        <v>268</v>
      </c>
      <c r="E240" s="29" t="s">
        <v>231</v>
      </c>
      <c r="F240" s="28" t="s">
        <v>33</v>
      </c>
      <c r="G240" s="21" t="s">
        <v>269</v>
      </c>
      <c r="H240" s="83">
        <v>1395</v>
      </c>
      <c r="I240" s="17">
        <f t="shared" si="22"/>
        <v>1.8749999999999999E-3</v>
      </c>
      <c r="J240" s="16">
        <f t="shared" si="20"/>
        <v>102671.99999999999</v>
      </c>
      <c r="K240" s="17">
        <f t="shared" si="21"/>
        <v>0.13799999999999998</v>
      </c>
      <c r="L240" s="60">
        <f t="shared" si="19"/>
        <v>1.3586956521739131</v>
      </c>
      <c r="M240" s="18">
        <f t="shared" si="18"/>
        <v>7.8125000000000014E-2</v>
      </c>
      <c r="N240" s="11"/>
    </row>
    <row r="241" spans="1:17" ht="30" customHeight="1" x14ac:dyDescent="0.25">
      <c r="A241" s="15">
        <v>167</v>
      </c>
      <c r="B241" s="23" t="s">
        <v>270</v>
      </c>
      <c r="C241" s="14"/>
      <c r="D241" s="15" t="s">
        <v>271</v>
      </c>
      <c r="E241" s="29" t="s">
        <v>231</v>
      </c>
      <c r="F241" s="28" t="s">
        <v>44</v>
      </c>
      <c r="G241" s="21">
        <v>250</v>
      </c>
      <c r="H241" s="83">
        <v>2760</v>
      </c>
      <c r="I241" s="17">
        <f t="shared" si="22"/>
        <v>3.7096774193548384E-3</v>
      </c>
      <c r="J241" s="16">
        <f t="shared" si="20"/>
        <v>256679.99999999997</v>
      </c>
      <c r="K241" s="17">
        <f t="shared" si="21"/>
        <v>0.34499999999999992</v>
      </c>
      <c r="L241" s="60">
        <f t="shared" si="19"/>
        <v>1.0752688172043012</v>
      </c>
      <c r="M241" s="18">
        <f t="shared" si="18"/>
        <v>0.19629032258064516</v>
      </c>
      <c r="N241" s="11"/>
    </row>
    <row r="242" spans="1:17" ht="30" customHeight="1" x14ac:dyDescent="0.25">
      <c r="A242" s="15">
        <v>168</v>
      </c>
      <c r="B242" s="23" t="s">
        <v>272</v>
      </c>
      <c r="C242" s="14"/>
      <c r="D242" s="15" t="s">
        <v>273</v>
      </c>
      <c r="E242" s="29" t="s">
        <v>231</v>
      </c>
      <c r="F242" s="28" t="s">
        <v>33</v>
      </c>
      <c r="G242" s="21">
        <v>100</v>
      </c>
      <c r="H242" s="83">
        <v>1052</v>
      </c>
      <c r="I242" s="17">
        <f t="shared" si="22"/>
        <v>1.413978494623656E-3</v>
      </c>
      <c r="J242" s="16">
        <f t="shared" si="20"/>
        <v>102671.99999999999</v>
      </c>
      <c r="K242" s="17">
        <f t="shared" si="21"/>
        <v>0.13799999999999998</v>
      </c>
      <c r="L242" s="60">
        <f t="shared" si="19"/>
        <v>1.024622097553374</v>
      </c>
      <c r="M242" s="18">
        <f t="shared" si="18"/>
        <v>7.8586021505376358E-2</v>
      </c>
      <c r="N242" s="11"/>
    </row>
    <row r="243" spans="1:17" ht="30" customHeight="1" x14ac:dyDescent="0.25">
      <c r="A243" s="15">
        <v>169</v>
      </c>
      <c r="B243" s="23" t="s">
        <v>274</v>
      </c>
      <c r="C243" s="14"/>
      <c r="D243" s="14" t="s">
        <v>214</v>
      </c>
      <c r="E243" s="29" t="s">
        <v>231</v>
      </c>
      <c r="F243" s="28" t="s">
        <v>33</v>
      </c>
      <c r="G243" s="21">
        <v>180</v>
      </c>
      <c r="H243" s="83">
        <v>0</v>
      </c>
      <c r="I243" s="17">
        <f t="shared" si="22"/>
        <v>0</v>
      </c>
      <c r="J243" s="16">
        <f t="shared" si="20"/>
        <v>184809.59999999998</v>
      </c>
      <c r="K243" s="17">
        <f t="shared" si="21"/>
        <v>0.24839999999999998</v>
      </c>
      <c r="L243" s="60">
        <f t="shared" si="19"/>
        <v>0</v>
      </c>
      <c r="M243" s="18">
        <f t="shared" si="18"/>
        <v>0.14399999999999999</v>
      </c>
      <c r="N243" s="11"/>
    </row>
    <row r="244" spans="1:17" ht="30" customHeight="1" x14ac:dyDescent="0.25">
      <c r="A244" s="15">
        <v>170</v>
      </c>
      <c r="B244" s="23" t="s">
        <v>275</v>
      </c>
      <c r="C244" s="14"/>
      <c r="D244" s="14" t="s">
        <v>276</v>
      </c>
      <c r="E244" s="29" t="s">
        <v>231</v>
      </c>
      <c r="F244" s="28" t="s">
        <v>44</v>
      </c>
      <c r="G244" s="21">
        <v>320</v>
      </c>
      <c r="H244" s="83">
        <v>252</v>
      </c>
      <c r="I244" s="17">
        <f t="shared" si="22"/>
        <v>3.387096774193548E-4</v>
      </c>
      <c r="J244" s="16">
        <f t="shared" si="20"/>
        <v>328550.39999999997</v>
      </c>
      <c r="K244" s="17">
        <f t="shared" si="21"/>
        <v>0.44159999999999999</v>
      </c>
      <c r="L244" s="60">
        <f t="shared" si="19"/>
        <v>7.6700561009817675E-2</v>
      </c>
      <c r="M244" s="18">
        <f t="shared" si="18"/>
        <v>0.25566129032258067</v>
      </c>
      <c r="N244" s="11"/>
    </row>
    <row r="245" spans="1:17" ht="30" customHeight="1" x14ac:dyDescent="0.25">
      <c r="A245" s="15">
        <v>171</v>
      </c>
      <c r="B245" s="23" t="s">
        <v>277</v>
      </c>
      <c r="C245" s="14"/>
      <c r="D245" s="14" t="s">
        <v>278</v>
      </c>
      <c r="E245" s="29" t="s">
        <v>231</v>
      </c>
      <c r="F245" s="28" t="s">
        <v>44</v>
      </c>
      <c r="G245" s="21">
        <v>100</v>
      </c>
      <c r="H245" s="83">
        <v>68448</v>
      </c>
      <c r="I245" s="17">
        <f t="shared" si="22"/>
        <v>9.1999999999999998E-2</v>
      </c>
      <c r="J245" s="16">
        <f>G245*744*1.38</f>
        <v>102671.99999999999</v>
      </c>
      <c r="K245" s="17">
        <f t="shared" si="21"/>
        <v>0.13799999999999998</v>
      </c>
      <c r="L245" s="60">
        <f t="shared" si="19"/>
        <v>66.666666666666671</v>
      </c>
      <c r="M245" s="18">
        <f>G245/1000*0.8-I245</f>
        <v>-1.1999999999999983E-2</v>
      </c>
      <c r="N245" s="11"/>
    </row>
    <row r="246" spans="1:17" ht="30" customHeight="1" x14ac:dyDescent="0.25">
      <c r="A246" s="15">
        <v>172</v>
      </c>
      <c r="B246" s="23" t="s">
        <v>277</v>
      </c>
      <c r="C246" s="14"/>
      <c r="D246" s="14" t="s">
        <v>278</v>
      </c>
      <c r="E246" s="29" t="s">
        <v>231</v>
      </c>
      <c r="F246" s="28" t="s">
        <v>44</v>
      </c>
      <c r="G246" s="21">
        <v>250</v>
      </c>
      <c r="H246" s="83">
        <v>12300</v>
      </c>
      <c r="I246" s="17">
        <f t="shared" si="22"/>
        <v>1.653225806451613E-2</v>
      </c>
      <c r="J246" s="16">
        <f t="shared" si="20"/>
        <v>256679.99999999997</v>
      </c>
      <c r="K246" s="17">
        <f t="shared" si="21"/>
        <v>0.34499999999999992</v>
      </c>
      <c r="L246" s="60">
        <f>(H246/J246)*100</f>
        <v>4.7919588592800375</v>
      </c>
      <c r="M246" s="18">
        <f>G246/1000*0.8-I246</f>
        <v>0.18346774193548387</v>
      </c>
      <c r="N246" s="11"/>
    </row>
    <row r="247" spans="1:17" ht="19.5" customHeight="1" x14ac:dyDescent="0.25">
      <c r="A247" s="15">
        <v>173</v>
      </c>
      <c r="B247" s="23" t="s">
        <v>279</v>
      </c>
      <c r="C247" s="14"/>
      <c r="D247" s="14" t="s">
        <v>278</v>
      </c>
      <c r="E247" s="29" t="s">
        <v>231</v>
      </c>
      <c r="F247" s="28" t="s">
        <v>44</v>
      </c>
      <c r="G247" s="21">
        <v>100</v>
      </c>
      <c r="H247" s="83">
        <v>4080</v>
      </c>
      <c r="I247" s="17">
        <f t="shared" si="22"/>
        <v>5.4838709677419353E-3</v>
      </c>
      <c r="J247" s="16">
        <f t="shared" si="20"/>
        <v>102671.99999999999</v>
      </c>
      <c r="K247" s="17">
        <f>J247/744/1000</f>
        <v>0.13799999999999998</v>
      </c>
      <c r="L247" s="60">
        <f t="shared" si="19"/>
        <v>3.973819541841983</v>
      </c>
      <c r="M247" s="18">
        <f t="shared" si="18"/>
        <v>7.4516129032258085E-2</v>
      </c>
      <c r="N247" s="11"/>
    </row>
    <row r="248" spans="1:17" x14ac:dyDescent="0.25">
      <c r="G248" s="3">
        <f>SUM(G22:G247)</f>
        <v>625180</v>
      </c>
      <c r="N248" s="11"/>
    </row>
    <row r="250" spans="1:17" s="35" customFormat="1" ht="15.75" x14ac:dyDescent="0.25">
      <c r="A250" s="36"/>
      <c r="B250" s="37" t="s">
        <v>280</v>
      </c>
      <c r="C250" s="36"/>
      <c r="D250" s="38"/>
      <c r="E250" s="50" t="s">
        <v>296</v>
      </c>
      <c r="F250" s="50"/>
      <c r="G250" s="34"/>
      <c r="H250" s="42"/>
      <c r="I250" s="34"/>
      <c r="J250" s="34"/>
      <c r="K250" s="34"/>
      <c r="L250" s="42"/>
      <c r="M250" s="34"/>
      <c r="N250" s="34"/>
    </row>
    <row r="251" spans="1:17" s="35" customFormat="1" ht="15.75" x14ac:dyDescent="0.25">
      <c r="A251" s="36"/>
      <c r="B251" s="37"/>
      <c r="C251" s="36"/>
      <c r="D251" s="38"/>
      <c r="E251" s="50"/>
      <c r="F251" s="50"/>
      <c r="G251" s="34"/>
      <c r="H251" s="42"/>
      <c r="I251" s="34"/>
      <c r="J251" s="34"/>
      <c r="K251" s="34"/>
      <c r="L251" s="42"/>
      <c r="M251" s="34"/>
      <c r="N251" s="34"/>
    </row>
    <row r="252" spans="1:17" s="35" customFormat="1" ht="15.75" x14ac:dyDescent="0.25">
      <c r="A252" s="36"/>
      <c r="B252" s="37" t="s">
        <v>281</v>
      </c>
      <c r="C252" s="36"/>
      <c r="D252" s="38"/>
      <c r="E252" s="50" t="s">
        <v>289</v>
      </c>
      <c r="F252" s="50"/>
      <c r="G252" s="34"/>
      <c r="H252" s="42"/>
      <c r="I252" s="34"/>
      <c r="J252" s="34"/>
      <c r="K252" s="34"/>
      <c r="L252" s="42"/>
      <c r="M252" s="34"/>
      <c r="N252" s="34"/>
    </row>
    <row r="253" spans="1:17" s="35" customFormat="1" ht="15.75" x14ac:dyDescent="0.25">
      <c r="A253" s="1"/>
      <c r="B253" s="2"/>
      <c r="C253" s="1"/>
      <c r="D253" s="3"/>
      <c r="E253" s="44"/>
      <c r="F253" s="44"/>
      <c r="G253" s="4"/>
      <c r="H253" s="41"/>
      <c r="I253" s="4"/>
      <c r="J253" s="4"/>
      <c r="K253" s="4"/>
      <c r="L253" s="41"/>
      <c r="M253" s="4"/>
      <c r="N253" s="34"/>
      <c r="O253" s="34"/>
      <c r="P253" s="34"/>
      <c r="Q253" s="34"/>
    </row>
    <row r="254" spans="1:17" s="35" customFormat="1" ht="15.75" x14ac:dyDescent="0.25">
      <c r="A254" s="1"/>
      <c r="B254" s="2"/>
      <c r="C254" s="1"/>
      <c r="D254" s="3"/>
      <c r="E254" s="44"/>
      <c r="F254" s="44"/>
      <c r="G254" s="4"/>
      <c r="H254" s="41"/>
      <c r="I254" s="4"/>
      <c r="J254" s="4"/>
      <c r="K254" s="4"/>
      <c r="L254" s="41"/>
      <c r="M254" s="4"/>
      <c r="N254" s="34"/>
      <c r="O254" s="34"/>
      <c r="P254" s="34"/>
      <c r="Q254" s="34"/>
    </row>
    <row r="255" spans="1:17" x14ac:dyDescent="0.25">
      <c r="B255" s="56" t="s">
        <v>297</v>
      </c>
    </row>
  </sheetData>
  <autoFilter ref="A7:N248" xr:uid="{00000000-0001-0000-0000-000000000000}"/>
  <mergeCells count="157">
    <mergeCell ref="A205:A206"/>
    <mergeCell ref="B205:B206"/>
    <mergeCell ref="A207:A208"/>
    <mergeCell ref="B207:B208"/>
    <mergeCell ref="A194:A195"/>
    <mergeCell ref="B194:B195"/>
    <mergeCell ref="A196:A197"/>
    <mergeCell ref="B196:B197"/>
    <mergeCell ref="A198:A199"/>
    <mergeCell ref="B198:B199"/>
    <mergeCell ref="A203:A204"/>
    <mergeCell ref="A188:A189"/>
    <mergeCell ref="B188:B189"/>
    <mergeCell ref="A190:A191"/>
    <mergeCell ref="B190:B191"/>
    <mergeCell ref="A192:A193"/>
    <mergeCell ref="B192:B193"/>
    <mergeCell ref="A182:A183"/>
    <mergeCell ref="B182:B183"/>
    <mergeCell ref="A184:A185"/>
    <mergeCell ref="B184:B185"/>
    <mergeCell ref="A186:A187"/>
    <mergeCell ref="B186:B187"/>
    <mergeCell ref="A176:A177"/>
    <mergeCell ref="B176:B177"/>
    <mergeCell ref="A178:A179"/>
    <mergeCell ref="B178:B179"/>
    <mergeCell ref="A180:A181"/>
    <mergeCell ref="B180:B181"/>
    <mergeCell ref="A170:A171"/>
    <mergeCell ref="B170:B171"/>
    <mergeCell ref="A172:A173"/>
    <mergeCell ref="B172:B173"/>
    <mergeCell ref="A174:A175"/>
    <mergeCell ref="B174:B175"/>
    <mergeCell ref="A162:A163"/>
    <mergeCell ref="B162:B163"/>
    <mergeCell ref="A164:A165"/>
    <mergeCell ref="A168:A169"/>
    <mergeCell ref="B168:B169"/>
    <mergeCell ref="A155:A156"/>
    <mergeCell ref="B155:B156"/>
    <mergeCell ref="A157:A158"/>
    <mergeCell ref="B157:B158"/>
    <mergeCell ref="A160:A161"/>
    <mergeCell ref="B160:B161"/>
    <mergeCell ref="A166:A167"/>
    <mergeCell ref="B166:B167"/>
    <mergeCell ref="A151:A152"/>
    <mergeCell ref="B151:B152"/>
    <mergeCell ref="A153:A154"/>
    <mergeCell ref="B153:B154"/>
    <mergeCell ref="A143:A144"/>
    <mergeCell ref="B143:B144"/>
    <mergeCell ref="A145:A146"/>
    <mergeCell ref="B145:B146"/>
    <mergeCell ref="A147:A148"/>
    <mergeCell ref="B147:B148"/>
    <mergeCell ref="A139:A140"/>
    <mergeCell ref="B139:B140"/>
    <mergeCell ref="A141:A142"/>
    <mergeCell ref="B141:B142"/>
    <mergeCell ref="A133:A134"/>
    <mergeCell ref="B133:B134"/>
    <mergeCell ref="A135:A136"/>
    <mergeCell ref="B135:B136"/>
    <mergeCell ref="A149:A150"/>
    <mergeCell ref="B149:B150"/>
    <mergeCell ref="A129:A130"/>
    <mergeCell ref="B129:B130"/>
    <mergeCell ref="A131:A132"/>
    <mergeCell ref="B131:B132"/>
    <mergeCell ref="A125:A126"/>
    <mergeCell ref="B125:B126"/>
    <mergeCell ref="A127:A128"/>
    <mergeCell ref="B127:B128"/>
    <mergeCell ref="A137:A138"/>
    <mergeCell ref="B137:B138"/>
    <mergeCell ref="A119:A120"/>
    <mergeCell ref="B119:B120"/>
    <mergeCell ref="A121:A122"/>
    <mergeCell ref="B121:B122"/>
    <mergeCell ref="A123:A124"/>
    <mergeCell ref="B123:B124"/>
    <mergeCell ref="A113:A114"/>
    <mergeCell ref="B113:B114"/>
    <mergeCell ref="A115:A116"/>
    <mergeCell ref="B115:B116"/>
    <mergeCell ref="A117:A118"/>
    <mergeCell ref="B117:B118"/>
    <mergeCell ref="A87:A88"/>
    <mergeCell ref="B87:B88"/>
    <mergeCell ref="D87:D88"/>
    <mergeCell ref="E87:E88"/>
    <mergeCell ref="A110:A111"/>
    <mergeCell ref="B110:B111"/>
    <mergeCell ref="A44:A45"/>
    <mergeCell ref="B44:B45"/>
    <mergeCell ref="E44:E45"/>
    <mergeCell ref="A46:A47"/>
    <mergeCell ref="B46:B47"/>
    <mergeCell ref="E46:E47"/>
    <mergeCell ref="A40:A41"/>
    <mergeCell ref="B40:B41"/>
    <mergeCell ref="E40:E41"/>
    <mergeCell ref="A42:A43"/>
    <mergeCell ref="B42:B43"/>
    <mergeCell ref="E42:E43"/>
    <mergeCell ref="A36:A37"/>
    <mergeCell ref="B36:B37"/>
    <mergeCell ref="E36:E37"/>
    <mergeCell ref="A38:A39"/>
    <mergeCell ref="B38:B39"/>
    <mergeCell ref="E38:E39"/>
    <mergeCell ref="A31:A32"/>
    <mergeCell ref="B31:B32"/>
    <mergeCell ref="E31:E32"/>
    <mergeCell ref="A34:A35"/>
    <mergeCell ref="B34:B35"/>
    <mergeCell ref="E34:E35"/>
    <mergeCell ref="A18:A19"/>
    <mergeCell ref="B18:B19"/>
    <mergeCell ref="E18:E19"/>
    <mergeCell ref="A29:A30"/>
    <mergeCell ref="B29:B30"/>
    <mergeCell ref="E29:E30"/>
    <mergeCell ref="A20:A21"/>
    <mergeCell ref="A22:A23"/>
    <mergeCell ref="A24:A25"/>
    <mergeCell ref="A26:A27"/>
    <mergeCell ref="B20:B21"/>
    <mergeCell ref="A14:A15"/>
    <mergeCell ref="B14:B15"/>
    <mergeCell ref="E14:E15"/>
    <mergeCell ref="A16:A17"/>
    <mergeCell ref="B16:B17"/>
    <mergeCell ref="E16:E17"/>
    <mergeCell ref="B9:M9"/>
    <mergeCell ref="A10:A11"/>
    <mergeCell ref="B10:B11"/>
    <mergeCell ref="E10:E11"/>
    <mergeCell ref="A12:A13"/>
    <mergeCell ref="B12:B13"/>
    <mergeCell ref="E12:E13"/>
    <mergeCell ref="M7:M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</mergeCells>
  <phoneticPr fontId="25" type="noConversion"/>
  <pageMargins left="0.7" right="0.7" top="0.75" bottom="0.75" header="0.3" footer="0.3"/>
  <pageSetup paperSize="9" scale="53" orientation="landscape" r:id="rId1"/>
  <rowBreaks count="3" manualBreakCount="3">
    <brk id="163" max="12" man="1"/>
    <brk id="191" max="16383" man="1"/>
    <brk id="219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N307"/>
  <sheetViews>
    <sheetView tabSelected="1" zoomScale="95" zoomScaleNormal="95" zoomScaleSheetLayoutView="91" workbookViewId="0">
      <pane ySplit="8" topLeftCell="A9" activePane="bottomLeft" state="frozen"/>
      <selection pane="bottomLeft" activeCell="S19" sqref="S19"/>
    </sheetView>
  </sheetViews>
  <sheetFormatPr defaultRowHeight="15" x14ac:dyDescent="0.25"/>
  <cols>
    <col min="1" max="1" width="7" style="1" customWidth="1"/>
    <col min="2" max="2" width="39.28515625" style="2" customWidth="1"/>
    <col min="3" max="3" width="13.42578125" style="1" customWidth="1"/>
    <col min="4" max="4" width="26.140625" style="44" customWidth="1"/>
    <col min="5" max="5" width="14" style="44" customWidth="1"/>
    <col min="6" max="6" width="17.85546875" style="41" customWidth="1"/>
    <col min="7" max="7" width="17.85546875" style="66" customWidth="1"/>
    <col min="8" max="8" width="17.85546875" style="41" customWidth="1"/>
    <col min="9" max="10" width="17.85546875" style="41" hidden="1" customWidth="1"/>
    <col min="11" max="11" width="17.85546875" style="4" hidden="1" customWidth="1"/>
    <col min="12" max="12" width="20.140625" style="41" customWidth="1"/>
    <col min="13" max="13" width="10.140625" style="4" bestFit="1" customWidth="1"/>
  </cols>
  <sheetData>
    <row r="1" spans="1:14" ht="18.75" customHeight="1" x14ac:dyDescent="0.25"/>
    <row r="3" spans="1:14" s="10" customFormat="1" ht="15.75" x14ac:dyDescent="0.25">
      <c r="A3" s="1"/>
      <c r="B3" s="5" t="str">
        <f>'г.Сатпаев '!B3</f>
        <v xml:space="preserve">                         Реестр  данных  по  загрузке  подстанции  ПЭС  ТОО  "Казахмыс  Дистрибьюшн" за сентябрь    2024года</v>
      </c>
      <c r="C3" s="6"/>
      <c r="D3" s="48"/>
      <c r="E3" s="44"/>
      <c r="F3" s="41"/>
      <c r="G3" s="66"/>
      <c r="H3" s="41"/>
      <c r="I3" s="41"/>
      <c r="J3" s="41"/>
      <c r="K3" s="4"/>
      <c r="L3" s="51"/>
      <c r="M3" s="9"/>
    </row>
    <row r="7" spans="1:14" s="12" customFormat="1" ht="15" customHeight="1" x14ac:dyDescent="0.25">
      <c r="A7" s="98" t="s">
        <v>0</v>
      </c>
      <c r="B7" s="100" t="s">
        <v>282</v>
      </c>
      <c r="C7" s="102" t="s">
        <v>283</v>
      </c>
      <c r="D7" s="122" t="s">
        <v>1</v>
      </c>
      <c r="E7" s="105" t="s">
        <v>3</v>
      </c>
      <c r="F7" s="105" t="s">
        <v>4</v>
      </c>
      <c r="G7" s="120" t="s">
        <v>5</v>
      </c>
      <c r="H7" s="96" t="s">
        <v>6</v>
      </c>
      <c r="I7" s="96" t="s">
        <v>7</v>
      </c>
      <c r="J7" s="96" t="s">
        <v>8</v>
      </c>
      <c r="K7" s="93" t="s">
        <v>284</v>
      </c>
      <c r="L7" s="105" t="s">
        <v>9</v>
      </c>
      <c r="M7" s="11"/>
    </row>
    <row r="8" spans="1:14" s="12" customFormat="1" ht="39" customHeight="1" x14ac:dyDescent="0.25">
      <c r="A8" s="99"/>
      <c r="B8" s="101"/>
      <c r="C8" s="103"/>
      <c r="D8" s="122"/>
      <c r="E8" s="105"/>
      <c r="F8" s="105"/>
      <c r="G8" s="121"/>
      <c r="H8" s="97"/>
      <c r="I8" s="97"/>
      <c r="J8" s="97"/>
      <c r="K8" s="94"/>
      <c r="L8" s="105"/>
      <c r="M8" s="11"/>
    </row>
    <row r="9" spans="1:14" s="12" customFormat="1" ht="39" customHeight="1" x14ac:dyDescent="0.25">
      <c r="A9" s="13"/>
      <c r="B9" s="69" t="s">
        <v>10</v>
      </c>
      <c r="C9" s="70"/>
      <c r="D9" s="70"/>
      <c r="E9" s="70"/>
      <c r="F9" s="70"/>
      <c r="G9" s="74"/>
      <c r="H9" s="70"/>
      <c r="I9" s="70"/>
      <c r="J9" s="70"/>
      <c r="K9" s="70"/>
      <c r="L9" s="71"/>
      <c r="M9" s="11"/>
    </row>
    <row r="10" spans="1:14" s="12" customFormat="1" ht="30" customHeight="1" x14ac:dyDescent="0.25">
      <c r="A10" s="98">
        <v>1</v>
      </c>
      <c r="B10" s="106" t="s">
        <v>11</v>
      </c>
      <c r="C10" s="14" t="s">
        <v>12</v>
      </c>
      <c r="D10" s="52" t="s">
        <v>13</v>
      </c>
      <c r="E10" s="29" t="s">
        <v>14</v>
      </c>
      <c r="F10" s="29">
        <v>16000</v>
      </c>
      <c r="G10" s="82">
        <v>2096411</v>
      </c>
      <c r="H10" s="45">
        <f>G10/744/1000</f>
        <v>2.8177567204301077</v>
      </c>
      <c r="I10" s="43">
        <f>F10*744*1.38</f>
        <v>16427519.999999998</v>
      </c>
      <c r="J10" s="45">
        <f>I10/744/1000</f>
        <v>22.079999999999995</v>
      </c>
      <c r="K10" s="62">
        <f>(G10/I10)*100</f>
        <v>12.761579349774038</v>
      </c>
      <c r="L10" s="53">
        <f>F10/1000*0.8-H10</f>
        <v>9.982243279569893</v>
      </c>
      <c r="M10" s="57"/>
      <c r="N10" s="58"/>
    </row>
    <row r="11" spans="1:14" s="12" customFormat="1" ht="30" customHeight="1" x14ac:dyDescent="0.25">
      <c r="A11" s="99"/>
      <c r="B11" s="107"/>
      <c r="C11" s="14" t="s">
        <v>15</v>
      </c>
      <c r="D11" s="52" t="s">
        <v>13</v>
      </c>
      <c r="E11" s="29" t="s">
        <v>14</v>
      </c>
      <c r="F11" s="29">
        <v>16000</v>
      </c>
      <c r="G11" s="82">
        <v>3807478</v>
      </c>
      <c r="H11" s="45">
        <f>G11/744/1000</f>
        <v>5.1175779569892477</v>
      </c>
      <c r="I11" s="43">
        <f t="shared" ref="I11:I81" si="0">F11*744*1.38</f>
        <v>16427519.999999998</v>
      </c>
      <c r="J11" s="45">
        <f t="shared" ref="J11:J81" si="1">I11/744/1000</f>
        <v>22.079999999999995</v>
      </c>
      <c r="K11" s="62">
        <f t="shared" ref="K11:K81" si="2">(G11/I11)*100</f>
        <v>23.177436399407824</v>
      </c>
      <c r="L11" s="53">
        <f t="shared" ref="L11:L80" si="3">F11/1000*0.8-H11</f>
        <v>7.682422043010753</v>
      </c>
      <c r="M11" s="57"/>
      <c r="N11" s="58"/>
    </row>
    <row r="12" spans="1:14" s="12" customFormat="1" ht="30" customHeight="1" x14ac:dyDescent="0.25">
      <c r="A12" s="15">
        <v>2</v>
      </c>
      <c r="B12" s="19" t="s">
        <v>16</v>
      </c>
      <c r="C12" s="14"/>
      <c r="D12" s="29" t="s">
        <v>17</v>
      </c>
      <c r="E12" s="29" t="s">
        <v>18</v>
      </c>
      <c r="F12" s="29">
        <v>3200</v>
      </c>
      <c r="G12" s="82" t="s">
        <v>295</v>
      </c>
      <c r="H12" s="45" t="e">
        <f>G12/744/1000</f>
        <v>#VALUE!</v>
      </c>
      <c r="I12" s="43">
        <f t="shared" si="0"/>
        <v>3285503.9999999995</v>
      </c>
      <c r="J12" s="45">
        <f t="shared" si="1"/>
        <v>4.4159999999999995</v>
      </c>
      <c r="K12" s="62" t="e">
        <f t="shared" si="2"/>
        <v>#VALUE!</v>
      </c>
      <c r="L12" s="53" t="e">
        <f t="shared" si="3"/>
        <v>#VALUE!</v>
      </c>
      <c r="M12" s="57"/>
      <c r="N12" s="58"/>
    </row>
    <row r="13" spans="1:14" s="12" customFormat="1" ht="30" customHeight="1" x14ac:dyDescent="0.25">
      <c r="A13" s="98">
        <v>3</v>
      </c>
      <c r="B13" s="106" t="s">
        <v>19</v>
      </c>
      <c r="C13" s="14" t="s">
        <v>12</v>
      </c>
      <c r="D13" s="52" t="s">
        <v>20</v>
      </c>
      <c r="E13" s="29" t="s">
        <v>18</v>
      </c>
      <c r="F13" s="29">
        <v>3200</v>
      </c>
      <c r="G13" s="82">
        <v>12240</v>
      </c>
      <c r="H13" s="45">
        <f t="shared" ref="H13:H83" si="4">G13/744/1000</f>
        <v>1.6451612903225808E-2</v>
      </c>
      <c r="I13" s="43">
        <f t="shared" si="0"/>
        <v>3285503.9999999995</v>
      </c>
      <c r="J13" s="45">
        <f t="shared" si="1"/>
        <v>4.4159999999999995</v>
      </c>
      <c r="K13" s="62">
        <f t="shared" si="2"/>
        <v>0.37254558204768584</v>
      </c>
      <c r="L13" s="53">
        <f t="shared" si="3"/>
        <v>2.5435483870967746</v>
      </c>
      <c r="M13" s="57"/>
      <c r="N13" s="58"/>
    </row>
    <row r="14" spans="1:14" s="12" customFormat="1" ht="30" customHeight="1" x14ac:dyDescent="0.25">
      <c r="A14" s="99"/>
      <c r="B14" s="107"/>
      <c r="C14" s="14" t="s">
        <v>15</v>
      </c>
      <c r="D14" s="52" t="s">
        <v>20</v>
      </c>
      <c r="E14" s="29" t="s">
        <v>18</v>
      </c>
      <c r="F14" s="29">
        <v>3200</v>
      </c>
      <c r="G14" s="82">
        <v>594240</v>
      </c>
      <c r="H14" s="45">
        <f t="shared" si="4"/>
        <v>0.79870967741935484</v>
      </c>
      <c r="I14" s="43">
        <f t="shared" si="0"/>
        <v>3285503.9999999995</v>
      </c>
      <c r="J14" s="45">
        <f t="shared" si="1"/>
        <v>4.4159999999999995</v>
      </c>
      <c r="K14" s="62">
        <f t="shared" si="2"/>
        <v>18.086722767648435</v>
      </c>
      <c r="L14" s="53">
        <f t="shared" si="3"/>
        <v>1.7612903225806456</v>
      </c>
      <c r="M14" s="57"/>
      <c r="N14" s="58"/>
    </row>
    <row r="15" spans="1:14" s="12" customFormat="1" ht="30" customHeight="1" x14ac:dyDescent="0.25">
      <c r="A15" s="15">
        <v>4</v>
      </c>
      <c r="B15" s="19" t="s">
        <v>21</v>
      </c>
      <c r="C15" s="14"/>
      <c r="D15" s="52" t="s">
        <v>22</v>
      </c>
      <c r="E15" s="29" t="s">
        <v>18</v>
      </c>
      <c r="F15" s="29">
        <v>3200</v>
      </c>
      <c r="G15" s="82">
        <v>363360</v>
      </c>
      <c r="H15" s="45">
        <f t="shared" si="4"/>
        <v>0.48838709677419356</v>
      </c>
      <c r="I15" s="43">
        <f t="shared" si="0"/>
        <v>3285503.9999999995</v>
      </c>
      <c r="J15" s="45">
        <f t="shared" si="1"/>
        <v>4.4159999999999995</v>
      </c>
      <c r="K15" s="62">
        <f t="shared" si="2"/>
        <v>11.059490416082284</v>
      </c>
      <c r="L15" s="53">
        <f t="shared" si="3"/>
        <v>2.071612903225807</v>
      </c>
      <c r="M15" s="57"/>
      <c r="N15" s="58"/>
    </row>
    <row r="16" spans="1:14" s="12" customFormat="1" ht="30" customHeight="1" x14ac:dyDescent="0.25">
      <c r="A16" s="98">
        <v>5</v>
      </c>
      <c r="B16" s="106" t="s">
        <v>23</v>
      </c>
      <c r="C16" s="14" t="s">
        <v>12</v>
      </c>
      <c r="D16" s="29" t="s">
        <v>24</v>
      </c>
      <c r="E16" s="29" t="s">
        <v>18</v>
      </c>
      <c r="F16" s="29">
        <v>10000</v>
      </c>
      <c r="G16" s="82">
        <v>265080</v>
      </c>
      <c r="H16" s="45">
        <f t="shared" si="4"/>
        <v>0.35629032258064519</v>
      </c>
      <c r="I16" s="43">
        <f t="shared" si="0"/>
        <v>10267200</v>
      </c>
      <c r="J16" s="45">
        <f t="shared" si="1"/>
        <v>13.8</v>
      </c>
      <c r="K16" s="62">
        <f t="shared" si="2"/>
        <v>2.5818139317438056</v>
      </c>
      <c r="L16" s="53">
        <f t="shared" si="3"/>
        <v>7.6437096774193547</v>
      </c>
      <c r="M16" s="57"/>
      <c r="N16" s="58"/>
    </row>
    <row r="17" spans="1:14" s="12" customFormat="1" ht="30" customHeight="1" x14ac:dyDescent="0.25">
      <c r="A17" s="99"/>
      <c r="B17" s="107"/>
      <c r="C17" s="14" t="s">
        <v>15</v>
      </c>
      <c r="D17" s="29" t="s">
        <v>24</v>
      </c>
      <c r="E17" s="29" t="s">
        <v>18</v>
      </c>
      <c r="F17" s="29">
        <v>10000</v>
      </c>
      <c r="G17" s="82">
        <v>515280</v>
      </c>
      <c r="H17" s="45">
        <f t="shared" si="4"/>
        <v>0.69258064516129036</v>
      </c>
      <c r="I17" s="43">
        <f t="shared" si="0"/>
        <v>10267200</v>
      </c>
      <c r="J17" s="45">
        <f t="shared" si="1"/>
        <v>13.8</v>
      </c>
      <c r="K17" s="62">
        <f t="shared" si="2"/>
        <v>5.0187003272557273</v>
      </c>
      <c r="L17" s="53">
        <f t="shared" si="3"/>
        <v>7.3074193548387099</v>
      </c>
      <c r="M17" s="57"/>
      <c r="N17" s="58"/>
    </row>
    <row r="18" spans="1:14" s="12" customFormat="1" ht="30" customHeight="1" x14ac:dyDescent="0.25">
      <c r="A18" s="98">
        <v>6</v>
      </c>
      <c r="B18" s="106" t="s">
        <v>25</v>
      </c>
      <c r="C18" s="14" t="s">
        <v>292</v>
      </c>
      <c r="D18" s="52" t="s">
        <v>26</v>
      </c>
      <c r="E18" s="29" t="s">
        <v>18</v>
      </c>
      <c r="F18" s="29">
        <v>4000</v>
      </c>
      <c r="G18" s="82">
        <v>666330</v>
      </c>
      <c r="H18" s="45">
        <f t="shared" si="4"/>
        <v>0.89560483870967744</v>
      </c>
      <c r="I18" s="43">
        <f t="shared" si="0"/>
        <v>4106879.9999999995</v>
      </c>
      <c r="J18" s="45">
        <f>I18/744/1000</f>
        <v>5.5199999999999987</v>
      </c>
      <c r="K18" s="62">
        <f t="shared" si="2"/>
        <v>16.224725338943433</v>
      </c>
      <c r="L18" s="53">
        <f>F18/1000*0.8-H18</f>
        <v>2.3043951612903228</v>
      </c>
      <c r="M18" s="57"/>
      <c r="N18" s="58"/>
    </row>
    <row r="19" spans="1:14" s="12" customFormat="1" ht="30" customHeight="1" x14ac:dyDescent="0.25">
      <c r="A19" s="99"/>
      <c r="B19" s="107"/>
      <c r="C19" s="14" t="s">
        <v>293</v>
      </c>
      <c r="D19" s="52" t="s">
        <v>26</v>
      </c>
      <c r="E19" s="29" t="s">
        <v>18</v>
      </c>
      <c r="F19" s="29">
        <v>4000</v>
      </c>
      <c r="G19" s="82">
        <v>586110</v>
      </c>
      <c r="H19" s="45">
        <f t="shared" si="4"/>
        <v>0.78778225806451607</v>
      </c>
      <c r="I19" s="43">
        <f t="shared" si="0"/>
        <v>4106879.9999999995</v>
      </c>
      <c r="J19" s="45">
        <f>I19/744/1000</f>
        <v>5.5199999999999987</v>
      </c>
      <c r="K19" s="62">
        <f t="shared" si="2"/>
        <v>14.271417718560075</v>
      </c>
      <c r="L19" s="53">
        <f t="shared" si="3"/>
        <v>2.4122177419354842</v>
      </c>
      <c r="M19" s="57"/>
      <c r="N19" s="58"/>
    </row>
    <row r="20" spans="1:14" s="12" customFormat="1" ht="30" customHeight="1" x14ac:dyDescent="0.25">
      <c r="A20" s="98">
        <v>7</v>
      </c>
      <c r="B20" s="106" t="s">
        <v>27</v>
      </c>
      <c r="C20" s="14" t="s">
        <v>12</v>
      </c>
      <c r="D20" s="52" t="s">
        <v>28</v>
      </c>
      <c r="E20" s="29" t="s">
        <v>18</v>
      </c>
      <c r="F20" s="46">
        <v>1800</v>
      </c>
      <c r="G20" s="82">
        <v>113448</v>
      </c>
      <c r="H20" s="45">
        <f t="shared" si="4"/>
        <v>0.15248387096774191</v>
      </c>
      <c r="I20" s="43">
        <f t="shared" si="0"/>
        <v>1848095.9999999998</v>
      </c>
      <c r="J20" s="45">
        <f t="shared" si="1"/>
        <v>2.4839999999999995</v>
      </c>
      <c r="K20" s="62">
        <f t="shared" si="2"/>
        <v>6.1386421484598213</v>
      </c>
      <c r="L20" s="53">
        <f t="shared" si="3"/>
        <v>1.2875161290322583</v>
      </c>
      <c r="M20" s="57"/>
      <c r="N20" s="58"/>
    </row>
    <row r="21" spans="1:14" s="12" customFormat="1" ht="30" customHeight="1" x14ac:dyDescent="0.25">
      <c r="A21" s="99"/>
      <c r="B21" s="107"/>
      <c r="C21" s="14" t="s">
        <v>15</v>
      </c>
      <c r="D21" s="52" t="s">
        <v>28</v>
      </c>
      <c r="E21" s="29" t="s">
        <v>18</v>
      </c>
      <c r="F21" s="46">
        <v>1000</v>
      </c>
      <c r="G21" s="82">
        <v>234072</v>
      </c>
      <c r="H21" s="45">
        <f t="shared" si="4"/>
        <v>0.31461290322580648</v>
      </c>
      <c r="I21" s="43">
        <f t="shared" si="0"/>
        <v>1026719.9999999999</v>
      </c>
      <c r="J21" s="45">
        <f>I21/744/1000</f>
        <v>1.3799999999999997</v>
      </c>
      <c r="K21" s="62">
        <f t="shared" si="2"/>
        <v>22.798036465638152</v>
      </c>
      <c r="L21" s="53">
        <f t="shared" si="3"/>
        <v>0.48538709677419356</v>
      </c>
      <c r="M21" s="57"/>
      <c r="N21" s="58"/>
    </row>
    <row r="22" spans="1:14" s="12" customFormat="1" ht="30" customHeight="1" x14ac:dyDescent="0.25">
      <c r="A22" s="98">
        <v>8</v>
      </c>
      <c r="B22" s="106" t="s">
        <v>29</v>
      </c>
      <c r="C22" s="14" t="s">
        <v>12</v>
      </c>
      <c r="D22" s="52" t="s">
        <v>30</v>
      </c>
      <c r="E22" s="29" t="s">
        <v>18</v>
      </c>
      <c r="F22" s="29">
        <v>2500</v>
      </c>
      <c r="G22" s="82">
        <v>0</v>
      </c>
      <c r="H22" s="45">
        <f t="shared" si="4"/>
        <v>0</v>
      </c>
      <c r="I22" s="43">
        <f t="shared" si="0"/>
        <v>2566800</v>
      </c>
      <c r="J22" s="45">
        <f t="shared" si="1"/>
        <v>3.45</v>
      </c>
      <c r="K22" s="62">
        <f t="shared" si="2"/>
        <v>0</v>
      </c>
      <c r="L22" s="53">
        <f t="shared" si="3"/>
        <v>2</v>
      </c>
      <c r="M22" s="57"/>
      <c r="N22" s="58"/>
    </row>
    <row r="23" spans="1:14" s="12" customFormat="1" ht="30" customHeight="1" x14ac:dyDescent="0.25">
      <c r="A23" s="99"/>
      <c r="B23" s="107"/>
      <c r="C23" s="14" t="s">
        <v>15</v>
      </c>
      <c r="D23" s="52" t="s">
        <v>30</v>
      </c>
      <c r="E23" s="29" t="s">
        <v>18</v>
      </c>
      <c r="F23" s="29">
        <v>2500</v>
      </c>
      <c r="G23" s="82">
        <v>5112</v>
      </c>
      <c r="H23" s="45">
        <f t="shared" si="4"/>
        <v>6.8709677419354839E-3</v>
      </c>
      <c r="I23" s="43">
        <f t="shared" si="0"/>
        <v>2566800</v>
      </c>
      <c r="J23" s="45">
        <f t="shared" si="1"/>
        <v>3.45</v>
      </c>
      <c r="K23" s="62">
        <f t="shared" si="2"/>
        <v>0.19915848527349228</v>
      </c>
      <c r="L23" s="53">
        <f t="shared" si="3"/>
        <v>1.9931290322580646</v>
      </c>
      <c r="M23" s="57"/>
      <c r="N23" s="58"/>
    </row>
    <row r="24" spans="1:14" s="12" customFormat="1" ht="30" customHeight="1" x14ac:dyDescent="0.25">
      <c r="A24" s="13">
        <v>9</v>
      </c>
      <c r="B24" s="77" t="s">
        <v>591</v>
      </c>
      <c r="C24" s="14" t="s">
        <v>588</v>
      </c>
      <c r="D24" s="52" t="s">
        <v>30</v>
      </c>
      <c r="E24" s="29" t="s">
        <v>18</v>
      </c>
      <c r="F24" s="29">
        <v>630</v>
      </c>
      <c r="G24" s="82">
        <v>360</v>
      </c>
      <c r="H24" s="45">
        <f t="shared" si="4"/>
        <v>4.8387096774193548E-4</v>
      </c>
      <c r="I24" s="43">
        <f t="shared" si="0"/>
        <v>646833.6</v>
      </c>
      <c r="J24" s="45">
        <f t="shared" si="1"/>
        <v>0.86939999999999995</v>
      </c>
      <c r="K24" s="62">
        <f t="shared" si="2"/>
        <v>5.5655735880139806E-2</v>
      </c>
      <c r="L24" s="53">
        <f t="shared" si="3"/>
        <v>0.50351612903225806</v>
      </c>
      <c r="M24" s="57"/>
      <c r="N24" s="58"/>
    </row>
    <row r="25" spans="1:14" s="12" customFormat="1" ht="30" customHeight="1" x14ac:dyDescent="0.25">
      <c r="A25" s="13">
        <v>10</v>
      </c>
      <c r="B25" s="77" t="s">
        <v>592</v>
      </c>
      <c r="C25" s="14" t="s">
        <v>589</v>
      </c>
      <c r="D25" s="52" t="s">
        <v>30</v>
      </c>
      <c r="E25" s="29" t="s">
        <v>18</v>
      </c>
      <c r="F25" s="29">
        <v>530</v>
      </c>
      <c r="G25" s="82">
        <v>600</v>
      </c>
      <c r="H25" s="45">
        <f t="shared" si="4"/>
        <v>8.0645161290322581E-4</v>
      </c>
      <c r="I25" s="43">
        <f>F25*744*1.38</f>
        <v>544161.6</v>
      </c>
      <c r="J25" s="45">
        <f t="shared" si="1"/>
        <v>0.73139999999999994</v>
      </c>
      <c r="K25" s="62">
        <f t="shared" si="2"/>
        <v>0.11026136353612605</v>
      </c>
      <c r="L25" s="53">
        <f t="shared" si="3"/>
        <v>0.42319354838709683</v>
      </c>
      <c r="M25" s="57"/>
      <c r="N25" s="58"/>
    </row>
    <row r="26" spans="1:14" s="12" customFormat="1" ht="30" customHeight="1" x14ac:dyDescent="0.25">
      <c r="A26" s="13">
        <v>11</v>
      </c>
      <c r="B26" s="77" t="s">
        <v>587</v>
      </c>
      <c r="C26" s="14" t="s">
        <v>588</v>
      </c>
      <c r="D26" s="52" t="s">
        <v>30</v>
      </c>
      <c r="E26" s="29" t="s">
        <v>18</v>
      </c>
      <c r="F26" s="29">
        <v>1000</v>
      </c>
      <c r="G26" s="82">
        <v>0</v>
      </c>
      <c r="H26" s="45">
        <f t="shared" si="4"/>
        <v>0</v>
      </c>
      <c r="I26" s="43">
        <f t="shared" si="0"/>
        <v>1026719.9999999999</v>
      </c>
      <c r="J26" s="45">
        <f t="shared" si="1"/>
        <v>1.3799999999999997</v>
      </c>
      <c r="K26" s="62">
        <f t="shared" si="2"/>
        <v>0</v>
      </c>
      <c r="L26" s="53">
        <f t="shared" si="3"/>
        <v>0.8</v>
      </c>
      <c r="M26" s="57"/>
      <c r="N26" s="58"/>
    </row>
    <row r="27" spans="1:14" ht="30" customHeight="1" x14ac:dyDescent="0.25">
      <c r="A27" s="113">
        <v>12</v>
      </c>
      <c r="B27" s="123" t="s">
        <v>31</v>
      </c>
      <c r="C27" s="15" t="s">
        <v>12</v>
      </c>
      <c r="D27" s="28" t="s">
        <v>32</v>
      </c>
      <c r="E27" s="28" t="s">
        <v>33</v>
      </c>
      <c r="F27" s="28">
        <v>1000</v>
      </c>
      <c r="G27" s="84">
        <v>20213</v>
      </c>
      <c r="H27" s="45">
        <f t="shared" si="4"/>
        <v>2.7168010752688172E-2</v>
      </c>
      <c r="I27" s="43">
        <f t="shared" si="0"/>
        <v>1026719.9999999999</v>
      </c>
      <c r="J27" s="45">
        <f t="shared" si="1"/>
        <v>1.3799999999999997</v>
      </c>
      <c r="K27" s="62">
        <f t="shared" si="2"/>
        <v>1.9686964313542155</v>
      </c>
      <c r="L27" s="53">
        <f t="shared" si="3"/>
        <v>0.77283198924731189</v>
      </c>
      <c r="M27" s="57"/>
      <c r="N27" s="58"/>
    </row>
    <row r="28" spans="1:14" ht="30" customHeight="1" x14ac:dyDescent="0.25">
      <c r="A28" s="114"/>
      <c r="B28" s="124"/>
      <c r="C28" s="15" t="s">
        <v>15</v>
      </c>
      <c r="D28" s="28" t="s">
        <v>32</v>
      </c>
      <c r="E28" s="28" t="s">
        <v>33</v>
      </c>
      <c r="F28" s="28">
        <v>1000</v>
      </c>
      <c r="G28" s="84">
        <v>12943</v>
      </c>
      <c r="H28" s="45">
        <f t="shared" si="4"/>
        <v>1.7396505376344087E-2</v>
      </c>
      <c r="I28" s="43">
        <f t="shared" si="0"/>
        <v>1026719.9999999999</v>
      </c>
      <c r="J28" s="45">
        <f t="shared" si="1"/>
        <v>1.3799999999999997</v>
      </c>
      <c r="K28" s="62">
        <f t="shared" si="2"/>
        <v>1.2606163316191368</v>
      </c>
      <c r="L28" s="53">
        <f t="shared" si="3"/>
        <v>0.78260349462365597</v>
      </c>
      <c r="M28" s="57"/>
      <c r="N28" s="58"/>
    </row>
    <row r="29" spans="1:14" ht="30" customHeight="1" x14ac:dyDescent="0.25">
      <c r="A29" s="113">
        <v>13</v>
      </c>
      <c r="B29" s="106" t="s">
        <v>285</v>
      </c>
      <c r="C29" s="14" t="s">
        <v>12</v>
      </c>
      <c r="D29" s="54" t="s">
        <v>34</v>
      </c>
      <c r="E29" s="28" t="s">
        <v>33</v>
      </c>
      <c r="F29" s="28">
        <v>630</v>
      </c>
      <c r="G29" s="90">
        <v>0</v>
      </c>
      <c r="H29" s="45">
        <f t="shared" si="4"/>
        <v>0</v>
      </c>
      <c r="I29" s="43">
        <f t="shared" si="0"/>
        <v>646833.6</v>
      </c>
      <c r="J29" s="45">
        <f t="shared" si="1"/>
        <v>0.86939999999999995</v>
      </c>
      <c r="K29" s="62">
        <f t="shared" si="2"/>
        <v>0</v>
      </c>
      <c r="L29" s="53">
        <f t="shared" si="3"/>
        <v>0.504</v>
      </c>
      <c r="M29" s="57"/>
      <c r="N29" s="58"/>
    </row>
    <row r="30" spans="1:14" ht="30" customHeight="1" x14ac:dyDescent="0.25">
      <c r="A30" s="114"/>
      <c r="B30" s="107"/>
      <c r="C30" s="14" t="s">
        <v>15</v>
      </c>
      <c r="D30" s="54" t="s">
        <v>34</v>
      </c>
      <c r="E30" s="28" t="s">
        <v>33</v>
      </c>
      <c r="F30" s="28">
        <v>630</v>
      </c>
      <c r="G30" s="90">
        <v>5436</v>
      </c>
      <c r="H30" s="45">
        <f t="shared" si="4"/>
        <v>7.3064516129032258E-3</v>
      </c>
      <c r="I30" s="43">
        <f t="shared" si="0"/>
        <v>646833.6</v>
      </c>
      <c r="J30" s="45">
        <f t="shared" si="1"/>
        <v>0.86939999999999995</v>
      </c>
      <c r="K30" s="62">
        <f t="shared" si="2"/>
        <v>0.84040161179011108</v>
      </c>
      <c r="L30" s="53">
        <f t="shared" si="3"/>
        <v>0.49669354838709678</v>
      </c>
      <c r="M30" s="57"/>
      <c r="N30" s="58"/>
    </row>
    <row r="31" spans="1:14" ht="30" customHeight="1" x14ac:dyDescent="0.25">
      <c r="A31" s="113">
        <v>14</v>
      </c>
      <c r="B31" s="106" t="s">
        <v>286</v>
      </c>
      <c r="C31" s="14" t="s">
        <v>12</v>
      </c>
      <c r="D31" s="54" t="s">
        <v>34</v>
      </c>
      <c r="E31" s="28" t="s">
        <v>33</v>
      </c>
      <c r="F31" s="28">
        <v>320</v>
      </c>
      <c r="G31" s="84">
        <v>18000</v>
      </c>
      <c r="H31" s="45">
        <f t="shared" si="4"/>
        <v>2.4193548387096777E-2</v>
      </c>
      <c r="I31" s="43">
        <f t="shared" si="0"/>
        <v>328550.39999999997</v>
      </c>
      <c r="J31" s="45">
        <f t="shared" si="1"/>
        <v>0.44159999999999999</v>
      </c>
      <c r="K31" s="62">
        <f t="shared" si="2"/>
        <v>5.4786115007012626</v>
      </c>
      <c r="L31" s="53">
        <f t="shared" si="3"/>
        <v>0.23180645161290322</v>
      </c>
      <c r="M31" s="57"/>
      <c r="N31" s="58"/>
    </row>
    <row r="32" spans="1:14" ht="30" customHeight="1" x14ac:dyDescent="0.25">
      <c r="A32" s="114"/>
      <c r="B32" s="107"/>
      <c r="C32" s="14" t="s">
        <v>15</v>
      </c>
      <c r="D32" s="54" t="s">
        <v>34</v>
      </c>
      <c r="E32" s="28" t="s">
        <v>33</v>
      </c>
      <c r="F32" s="28">
        <v>320</v>
      </c>
      <c r="G32" s="84">
        <v>16668.000000000393</v>
      </c>
      <c r="H32" s="45">
        <f t="shared" si="4"/>
        <v>2.240322580645214E-2</v>
      </c>
      <c r="I32" s="43">
        <f t="shared" si="0"/>
        <v>328550.39999999997</v>
      </c>
      <c r="J32" s="45">
        <f t="shared" si="1"/>
        <v>0.44159999999999999</v>
      </c>
      <c r="K32" s="62">
        <f t="shared" si="2"/>
        <v>5.0731942496494886</v>
      </c>
      <c r="L32" s="53">
        <f t="shared" si="3"/>
        <v>0.23359677419354785</v>
      </c>
      <c r="M32" s="57"/>
      <c r="N32" s="58"/>
    </row>
    <row r="33" spans="1:14" ht="30" customHeight="1" x14ac:dyDescent="0.25">
      <c r="A33" s="113">
        <v>15</v>
      </c>
      <c r="B33" s="106" t="s">
        <v>35</v>
      </c>
      <c r="C33" s="14" t="s">
        <v>12</v>
      </c>
      <c r="D33" s="28" t="s">
        <v>36</v>
      </c>
      <c r="E33" s="28" t="s">
        <v>33</v>
      </c>
      <c r="F33" s="28">
        <v>250</v>
      </c>
      <c r="G33" s="84">
        <v>0</v>
      </c>
      <c r="H33" s="45">
        <f t="shared" si="4"/>
        <v>0</v>
      </c>
      <c r="I33" s="43">
        <f t="shared" si="0"/>
        <v>256679.99999999997</v>
      </c>
      <c r="J33" s="45">
        <f t="shared" si="1"/>
        <v>0.34499999999999992</v>
      </c>
      <c r="K33" s="62">
        <f t="shared" si="2"/>
        <v>0</v>
      </c>
      <c r="L33" s="53">
        <f t="shared" si="3"/>
        <v>0.2</v>
      </c>
      <c r="M33" s="57"/>
      <c r="N33" s="58"/>
    </row>
    <row r="34" spans="1:14" ht="30" customHeight="1" x14ac:dyDescent="0.25">
      <c r="A34" s="114"/>
      <c r="B34" s="107"/>
      <c r="C34" s="14" t="s">
        <v>15</v>
      </c>
      <c r="D34" s="28" t="s">
        <v>36</v>
      </c>
      <c r="E34" s="28" t="s">
        <v>33</v>
      </c>
      <c r="F34" s="28">
        <v>250</v>
      </c>
      <c r="G34" s="84">
        <v>3368</v>
      </c>
      <c r="H34" s="45">
        <f t="shared" si="4"/>
        <v>4.5268817204301079E-3</v>
      </c>
      <c r="I34" s="43">
        <f t="shared" si="0"/>
        <v>256679.99999999997</v>
      </c>
      <c r="J34" s="45">
        <f t="shared" si="1"/>
        <v>0.34499999999999992</v>
      </c>
      <c r="K34" s="62">
        <f t="shared" si="2"/>
        <v>1.3121396291101763</v>
      </c>
      <c r="L34" s="53">
        <f t="shared" si="3"/>
        <v>0.1954731182795699</v>
      </c>
      <c r="M34" s="57"/>
      <c r="N34" s="58"/>
    </row>
    <row r="35" spans="1:14" ht="30" customHeight="1" x14ac:dyDescent="0.25">
      <c r="A35" s="14">
        <v>16</v>
      </c>
      <c r="B35" s="23" t="s">
        <v>37</v>
      </c>
      <c r="C35" s="14"/>
      <c r="D35" s="28" t="s">
        <v>38</v>
      </c>
      <c r="E35" s="28" t="s">
        <v>33</v>
      </c>
      <c r="F35" s="28">
        <v>250</v>
      </c>
      <c r="G35" s="84">
        <v>2645</v>
      </c>
      <c r="H35" s="45">
        <f t="shared" si="4"/>
        <v>3.5551075268817206E-3</v>
      </c>
      <c r="I35" s="43">
        <f t="shared" si="0"/>
        <v>256679.99999999997</v>
      </c>
      <c r="J35" s="45">
        <f t="shared" si="1"/>
        <v>0.34499999999999992</v>
      </c>
      <c r="K35" s="62">
        <f t="shared" si="2"/>
        <v>1.0304659498207887</v>
      </c>
      <c r="L35" s="53">
        <f t="shared" si="3"/>
        <v>0.1964448924731183</v>
      </c>
      <c r="M35" s="57"/>
      <c r="N35" s="58"/>
    </row>
    <row r="36" spans="1:14" ht="30" customHeight="1" x14ac:dyDescent="0.25">
      <c r="A36" s="14">
        <v>17</v>
      </c>
      <c r="B36" s="23" t="s">
        <v>39</v>
      </c>
      <c r="C36" s="14"/>
      <c r="D36" s="28" t="s">
        <v>38</v>
      </c>
      <c r="E36" s="28" t="s">
        <v>33</v>
      </c>
      <c r="F36" s="28">
        <v>250</v>
      </c>
      <c r="G36" s="84">
        <v>37786</v>
      </c>
      <c r="H36" s="45">
        <f t="shared" si="4"/>
        <v>5.078763440860215E-2</v>
      </c>
      <c r="I36" s="43">
        <f t="shared" si="0"/>
        <v>256679.99999999997</v>
      </c>
      <c r="J36" s="45">
        <f t="shared" si="1"/>
        <v>0.34499999999999992</v>
      </c>
      <c r="K36" s="62">
        <f t="shared" si="2"/>
        <v>14.721053451768739</v>
      </c>
      <c r="L36" s="53">
        <f t="shared" si="3"/>
        <v>0.14921236559139786</v>
      </c>
      <c r="M36" s="57"/>
      <c r="N36" s="58"/>
    </row>
    <row r="37" spans="1:14" ht="30" customHeight="1" x14ac:dyDescent="0.25">
      <c r="A37" s="14">
        <v>18</v>
      </c>
      <c r="B37" s="23" t="s">
        <v>40</v>
      </c>
      <c r="C37" s="14"/>
      <c r="D37" s="28" t="s">
        <v>32</v>
      </c>
      <c r="E37" s="28" t="s">
        <v>33</v>
      </c>
      <c r="F37" s="28">
        <v>160</v>
      </c>
      <c r="G37" s="84">
        <v>1704</v>
      </c>
      <c r="H37" s="45">
        <f t="shared" si="4"/>
        <v>2.2903225806451613E-3</v>
      </c>
      <c r="I37" s="43">
        <f t="shared" si="0"/>
        <v>164275.19999999998</v>
      </c>
      <c r="J37" s="45">
        <f t="shared" si="1"/>
        <v>0.2208</v>
      </c>
      <c r="K37" s="62">
        <f t="shared" si="2"/>
        <v>1.0372837774661057</v>
      </c>
      <c r="L37" s="53">
        <f t="shared" si="3"/>
        <v>0.12570967741935485</v>
      </c>
      <c r="M37" s="57"/>
      <c r="N37" s="58"/>
    </row>
    <row r="38" spans="1:14" ht="30" customHeight="1" x14ac:dyDescent="0.25">
      <c r="A38" s="14">
        <v>19</v>
      </c>
      <c r="B38" s="23" t="s">
        <v>41</v>
      </c>
      <c r="C38" s="14"/>
      <c r="D38" s="28" t="s">
        <v>42</v>
      </c>
      <c r="E38" s="28" t="s">
        <v>33</v>
      </c>
      <c r="F38" s="28">
        <v>63</v>
      </c>
      <c r="G38" s="84">
        <v>2649</v>
      </c>
      <c r="H38" s="45">
        <f t="shared" si="4"/>
        <v>3.5604838709677421E-3</v>
      </c>
      <c r="I38" s="43">
        <f t="shared" si="0"/>
        <v>64683.359999999993</v>
      </c>
      <c r="J38" s="45">
        <f t="shared" si="1"/>
        <v>8.6940000000000003E-2</v>
      </c>
      <c r="K38" s="62">
        <f t="shared" si="2"/>
        <v>4.0953345651802877</v>
      </c>
      <c r="L38" s="53">
        <f t="shared" si="3"/>
        <v>4.6839516129032255E-2</v>
      </c>
      <c r="M38" s="57"/>
      <c r="N38" s="58"/>
    </row>
    <row r="39" spans="1:14" ht="30" customHeight="1" x14ac:dyDescent="0.25">
      <c r="A39" s="14">
        <v>20</v>
      </c>
      <c r="B39" s="23" t="s">
        <v>43</v>
      </c>
      <c r="C39" s="14"/>
      <c r="D39" s="28" t="s">
        <v>42</v>
      </c>
      <c r="E39" s="28" t="s">
        <v>44</v>
      </c>
      <c r="F39" s="28">
        <v>63</v>
      </c>
      <c r="G39" s="84">
        <v>7</v>
      </c>
      <c r="H39" s="45">
        <f t="shared" si="4"/>
        <v>9.4086021505376351E-6</v>
      </c>
      <c r="I39" s="43">
        <f t="shared" si="0"/>
        <v>64683.359999999993</v>
      </c>
      <c r="J39" s="45">
        <f t="shared" si="1"/>
        <v>8.6940000000000003E-2</v>
      </c>
      <c r="K39" s="62">
        <f t="shared" si="2"/>
        <v>1.0821948643360519E-2</v>
      </c>
      <c r="L39" s="53">
        <f t="shared" si="3"/>
        <v>5.039059139784946E-2</v>
      </c>
      <c r="M39" s="57"/>
      <c r="N39" s="58"/>
    </row>
    <row r="40" spans="1:14" ht="30" customHeight="1" x14ac:dyDescent="0.25">
      <c r="A40" s="14">
        <v>21</v>
      </c>
      <c r="B40" s="23" t="s">
        <v>45</v>
      </c>
      <c r="C40" s="14"/>
      <c r="D40" s="54" t="s">
        <v>46</v>
      </c>
      <c r="E40" s="28" t="s">
        <v>33</v>
      </c>
      <c r="F40" s="28">
        <v>63</v>
      </c>
      <c r="G40" s="84">
        <v>10430</v>
      </c>
      <c r="H40" s="45">
        <f t="shared" si="4"/>
        <v>1.4018817204301075E-2</v>
      </c>
      <c r="I40" s="43">
        <f t="shared" si="0"/>
        <v>64683.359999999993</v>
      </c>
      <c r="J40" s="45">
        <f t="shared" si="1"/>
        <v>8.6940000000000003E-2</v>
      </c>
      <c r="K40" s="62">
        <f t="shared" si="2"/>
        <v>16.124703478607174</v>
      </c>
      <c r="L40" s="53">
        <f t="shared" si="3"/>
        <v>3.6381182795698921E-2</v>
      </c>
      <c r="M40" s="57"/>
      <c r="N40" s="58"/>
    </row>
    <row r="41" spans="1:14" ht="30" customHeight="1" x14ac:dyDescent="0.25">
      <c r="A41" s="14">
        <v>22</v>
      </c>
      <c r="B41" s="23" t="s">
        <v>47</v>
      </c>
      <c r="C41" s="14"/>
      <c r="D41" s="28" t="s">
        <v>48</v>
      </c>
      <c r="E41" s="28" t="s">
        <v>33</v>
      </c>
      <c r="F41" s="28">
        <v>40</v>
      </c>
      <c r="G41" s="84">
        <v>1062</v>
      </c>
      <c r="H41" s="45">
        <f t="shared" si="4"/>
        <v>1.4274193548387097E-3</v>
      </c>
      <c r="I41" s="43">
        <f t="shared" si="0"/>
        <v>41068.799999999996</v>
      </c>
      <c r="J41" s="45">
        <f t="shared" si="1"/>
        <v>5.5199999999999999E-2</v>
      </c>
      <c r="K41" s="62">
        <f t="shared" si="2"/>
        <v>2.5859046283309959</v>
      </c>
      <c r="L41" s="53">
        <f t="shared" si="3"/>
        <v>3.0572580645161291E-2</v>
      </c>
      <c r="M41" s="57"/>
      <c r="N41" s="58"/>
    </row>
    <row r="42" spans="1:14" ht="30" customHeight="1" x14ac:dyDescent="0.25">
      <c r="A42" s="14">
        <v>23</v>
      </c>
      <c r="B42" s="23" t="s">
        <v>49</v>
      </c>
      <c r="C42" s="14"/>
      <c r="D42" s="28" t="s">
        <v>48</v>
      </c>
      <c r="E42" s="28" t="s">
        <v>33</v>
      </c>
      <c r="F42" s="28">
        <v>100</v>
      </c>
      <c r="G42" s="84">
        <v>0</v>
      </c>
      <c r="H42" s="45">
        <f t="shared" si="4"/>
        <v>0</v>
      </c>
      <c r="I42" s="43">
        <f t="shared" si="0"/>
        <v>102671.99999999999</v>
      </c>
      <c r="J42" s="45">
        <f t="shared" si="1"/>
        <v>0.13799999999999998</v>
      </c>
      <c r="K42" s="62">
        <f t="shared" si="2"/>
        <v>0</v>
      </c>
      <c r="L42" s="53">
        <f t="shared" si="3"/>
        <v>8.0000000000000016E-2</v>
      </c>
      <c r="M42" s="57"/>
      <c r="N42" s="58"/>
    </row>
    <row r="43" spans="1:14" ht="30" customHeight="1" x14ac:dyDescent="0.25">
      <c r="A43" s="14">
        <v>24</v>
      </c>
      <c r="B43" s="23" t="s">
        <v>50</v>
      </c>
      <c r="C43" s="14"/>
      <c r="D43" s="28" t="s">
        <v>51</v>
      </c>
      <c r="E43" s="28" t="s">
        <v>33</v>
      </c>
      <c r="F43" s="28">
        <v>320</v>
      </c>
      <c r="G43" s="84">
        <v>3516</v>
      </c>
      <c r="H43" s="45">
        <f t="shared" si="4"/>
        <v>4.7258064516129033E-3</v>
      </c>
      <c r="I43" s="43">
        <f t="shared" si="0"/>
        <v>328550.39999999997</v>
      </c>
      <c r="J43" s="45">
        <f t="shared" si="1"/>
        <v>0.44159999999999999</v>
      </c>
      <c r="K43" s="62">
        <f t="shared" si="2"/>
        <v>1.0701554464703134</v>
      </c>
      <c r="L43" s="53">
        <f t="shared" si="3"/>
        <v>0.25127419354838709</v>
      </c>
      <c r="M43" s="57"/>
      <c r="N43" s="58"/>
    </row>
    <row r="44" spans="1:14" ht="30" customHeight="1" x14ac:dyDescent="0.25">
      <c r="A44" s="113">
        <v>25</v>
      </c>
      <c r="B44" s="123" t="s">
        <v>52</v>
      </c>
      <c r="C44" s="14" t="s">
        <v>12</v>
      </c>
      <c r="D44" s="28" t="s">
        <v>51</v>
      </c>
      <c r="E44" s="28" t="s">
        <v>33</v>
      </c>
      <c r="F44" s="28">
        <v>630</v>
      </c>
      <c r="G44" s="84">
        <v>220</v>
      </c>
      <c r="H44" s="45">
        <f t="shared" si="4"/>
        <v>2.956989247311828E-4</v>
      </c>
      <c r="I44" s="43">
        <f t="shared" si="0"/>
        <v>646833.6</v>
      </c>
      <c r="J44" s="45">
        <f t="shared" si="1"/>
        <v>0.86939999999999995</v>
      </c>
      <c r="K44" s="62">
        <f t="shared" si="2"/>
        <v>3.4011838593418768E-2</v>
      </c>
      <c r="L44" s="53">
        <f t="shared" si="3"/>
        <v>0.50370430107526887</v>
      </c>
      <c r="M44" s="57"/>
      <c r="N44" s="58"/>
    </row>
    <row r="45" spans="1:14" ht="30" customHeight="1" x14ac:dyDescent="0.25">
      <c r="A45" s="114"/>
      <c r="B45" s="124"/>
      <c r="C45" s="14" t="s">
        <v>15</v>
      </c>
      <c r="D45" s="28" t="s">
        <v>51</v>
      </c>
      <c r="E45" s="28" t="s">
        <v>33</v>
      </c>
      <c r="F45" s="28">
        <v>630</v>
      </c>
      <c r="G45" s="84">
        <v>0</v>
      </c>
      <c r="H45" s="45">
        <f t="shared" si="4"/>
        <v>0</v>
      </c>
      <c r="I45" s="43">
        <f t="shared" si="0"/>
        <v>646833.6</v>
      </c>
      <c r="J45" s="45">
        <f t="shared" si="1"/>
        <v>0.86939999999999995</v>
      </c>
      <c r="K45" s="62">
        <f t="shared" si="2"/>
        <v>0</v>
      </c>
      <c r="L45" s="53">
        <f t="shared" si="3"/>
        <v>0.504</v>
      </c>
      <c r="M45" s="57"/>
      <c r="N45" s="58"/>
    </row>
    <row r="46" spans="1:14" ht="30" customHeight="1" x14ac:dyDescent="0.25">
      <c r="A46" s="14">
        <v>26</v>
      </c>
      <c r="B46" s="23" t="s">
        <v>53</v>
      </c>
      <c r="C46" s="14"/>
      <c r="D46" s="54" t="s">
        <v>54</v>
      </c>
      <c r="E46" s="28" t="s">
        <v>33</v>
      </c>
      <c r="F46" s="28">
        <v>250</v>
      </c>
      <c r="G46" s="84">
        <v>13040</v>
      </c>
      <c r="H46" s="45">
        <f t="shared" si="4"/>
        <v>1.7526881720430109E-2</v>
      </c>
      <c r="I46" s="43">
        <f t="shared" si="0"/>
        <v>256679.99999999997</v>
      </c>
      <c r="J46" s="45">
        <f t="shared" si="1"/>
        <v>0.34499999999999992</v>
      </c>
      <c r="K46" s="62">
        <f t="shared" si="2"/>
        <v>5.0802555711391619</v>
      </c>
      <c r="L46" s="53">
        <f t="shared" si="3"/>
        <v>0.18247311827956991</v>
      </c>
      <c r="M46" s="57"/>
      <c r="N46" s="58"/>
    </row>
    <row r="47" spans="1:14" ht="30" customHeight="1" x14ac:dyDescent="0.25">
      <c r="A47" s="14">
        <v>27</v>
      </c>
      <c r="B47" s="23" t="s">
        <v>55</v>
      </c>
      <c r="C47" s="14"/>
      <c r="D47" s="54" t="s">
        <v>56</v>
      </c>
      <c r="E47" s="28" t="s">
        <v>33</v>
      </c>
      <c r="F47" s="28">
        <v>630</v>
      </c>
      <c r="G47" s="84">
        <v>21080</v>
      </c>
      <c r="H47" s="45">
        <f t="shared" si="4"/>
        <v>2.8333333333333332E-2</v>
      </c>
      <c r="I47" s="43">
        <f t="shared" si="0"/>
        <v>646833.6</v>
      </c>
      <c r="J47" s="45">
        <f t="shared" si="1"/>
        <v>0.86939999999999995</v>
      </c>
      <c r="K47" s="62">
        <f t="shared" si="2"/>
        <v>3.2589525343148531</v>
      </c>
      <c r="L47" s="53">
        <f t="shared" si="3"/>
        <v>0.47566666666666668</v>
      </c>
      <c r="M47" s="57"/>
      <c r="N47" s="58"/>
    </row>
    <row r="48" spans="1:14" ht="30" customHeight="1" x14ac:dyDescent="0.25">
      <c r="A48" s="14">
        <v>28</v>
      </c>
      <c r="B48" s="23" t="s">
        <v>57</v>
      </c>
      <c r="C48" s="14"/>
      <c r="D48" s="54" t="s">
        <v>46</v>
      </c>
      <c r="E48" s="28" t="s">
        <v>33</v>
      </c>
      <c r="F48" s="28">
        <v>320</v>
      </c>
      <c r="G48" s="84">
        <v>2240</v>
      </c>
      <c r="H48" s="45">
        <f t="shared" si="4"/>
        <v>3.010752688172043E-3</v>
      </c>
      <c r="I48" s="43">
        <f t="shared" si="0"/>
        <v>328550.39999999997</v>
      </c>
      <c r="J48" s="45">
        <f t="shared" si="1"/>
        <v>0.44159999999999999</v>
      </c>
      <c r="K48" s="62">
        <f t="shared" si="2"/>
        <v>0.68178276453171271</v>
      </c>
      <c r="L48" s="53">
        <f t="shared" si="3"/>
        <v>0.25298924731182798</v>
      </c>
      <c r="M48" s="57"/>
      <c r="N48" s="58"/>
    </row>
    <row r="49" spans="1:14" ht="30" customHeight="1" x14ac:dyDescent="0.25">
      <c r="A49" s="14">
        <v>29</v>
      </c>
      <c r="B49" s="23" t="s">
        <v>58</v>
      </c>
      <c r="C49" s="14"/>
      <c r="D49" s="28" t="s">
        <v>59</v>
      </c>
      <c r="E49" s="28" t="s">
        <v>33</v>
      </c>
      <c r="F49" s="28">
        <v>180</v>
      </c>
      <c r="G49" s="84">
        <v>5568</v>
      </c>
      <c r="H49" s="45">
        <f t="shared" si="4"/>
        <v>7.4838709677419353E-3</v>
      </c>
      <c r="I49" s="43">
        <f t="shared" si="0"/>
        <v>184809.59999999998</v>
      </c>
      <c r="J49" s="45">
        <f t="shared" si="1"/>
        <v>0.24839999999999998</v>
      </c>
      <c r="K49" s="62">
        <f t="shared" si="2"/>
        <v>3.0128305023115689</v>
      </c>
      <c r="L49" s="53">
        <f t="shared" si="3"/>
        <v>0.13651612903225804</v>
      </c>
      <c r="M49" s="57"/>
      <c r="N49" s="58"/>
    </row>
    <row r="50" spans="1:14" ht="30" customHeight="1" x14ac:dyDescent="0.25">
      <c r="A50" s="14">
        <v>30</v>
      </c>
      <c r="B50" s="23" t="s">
        <v>60</v>
      </c>
      <c r="C50" s="14"/>
      <c r="D50" s="54" t="s">
        <v>61</v>
      </c>
      <c r="E50" s="28" t="s">
        <v>33</v>
      </c>
      <c r="F50" s="28">
        <v>100</v>
      </c>
      <c r="G50" s="84">
        <v>360</v>
      </c>
      <c r="H50" s="45">
        <f t="shared" si="4"/>
        <v>4.8387096774193548E-4</v>
      </c>
      <c r="I50" s="43">
        <f t="shared" si="0"/>
        <v>102671.99999999999</v>
      </c>
      <c r="J50" s="45">
        <f t="shared" si="1"/>
        <v>0.13799999999999998</v>
      </c>
      <c r="K50" s="62">
        <f t="shared" si="2"/>
        <v>0.35063113604488083</v>
      </c>
      <c r="L50" s="53">
        <f t="shared" si="3"/>
        <v>7.9516129032258076E-2</v>
      </c>
      <c r="M50" s="57"/>
      <c r="N50" s="58"/>
    </row>
    <row r="51" spans="1:14" ht="30" customHeight="1" x14ac:dyDescent="0.25">
      <c r="A51" s="14">
        <v>31</v>
      </c>
      <c r="B51" s="23" t="s">
        <v>294</v>
      </c>
      <c r="C51" s="14"/>
      <c r="D51" s="54" t="s">
        <v>30</v>
      </c>
      <c r="E51" s="28" t="s">
        <v>33</v>
      </c>
      <c r="F51" s="28">
        <v>250</v>
      </c>
      <c r="G51" s="84">
        <v>5148</v>
      </c>
      <c r="H51" s="45">
        <f t="shared" si="4"/>
        <v>6.9193548387096772E-3</v>
      </c>
      <c r="I51" s="43">
        <f t="shared" si="0"/>
        <v>256679.99999999997</v>
      </c>
      <c r="J51" s="45">
        <f t="shared" si="1"/>
        <v>0.34499999999999992</v>
      </c>
      <c r="K51" s="62">
        <f t="shared" si="2"/>
        <v>2.0056100981767182</v>
      </c>
      <c r="L51" s="53">
        <f t="shared" si="3"/>
        <v>0.19308064516129034</v>
      </c>
      <c r="M51" s="57"/>
      <c r="N51" s="58"/>
    </row>
    <row r="52" spans="1:14" ht="30" customHeight="1" x14ac:dyDescent="0.25">
      <c r="A52" s="14">
        <v>32</v>
      </c>
      <c r="B52" s="23" t="s">
        <v>62</v>
      </c>
      <c r="C52" s="14"/>
      <c r="D52" s="54" t="s">
        <v>63</v>
      </c>
      <c r="E52" s="28" t="s">
        <v>33</v>
      </c>
      <c r="F52" s="28">
        <v>630</v>
      </c>
      <c r="G52" s="84">
        <v>54902</v>
      </c>
      <c r="H52" s="45">
        <f t="shared" si="4"/>
        <v>7.3793010752688182E-2</v>
      </c>
      <c r="I52" s="43">
        <f t="shared" si="0"/>
        <v>646833.6</v>
      </c>
      <c r="J52" s="45">
        <f t="shared" si="1"/>
        <v>0.86939999999999995</v>
      </c>
      <c r="K52" s="62">
        <f t="shared" si="2"/>
        <v>8.4878089202539879</v>
      </c>
      <c r="L52" s="53">
        <f t="shared" si="3"/>
        <v>0.43020698924731182</v>
      </c>
      <c r="M52" s="57"/>
      <c r="N52" s="58"/>
    </row>
    <row r="53" spans="1:14" ht="30" customHeight="1" x14ac:dyDescent="0.25">
      <c r="A53" s="14">
        <v>33</v>
      </c>
      <c r="B53" s="23" t="s">
        <v>64</v>
      </c>
      <c r="C53" s="14"/>
      <c r="D53" s="54" t="s">
        <v>65</v>
      </c>
      <c r="E53" s="28" t="s">
        <v>33</v>
      </c>
      <c r="F53" s="28">
        <v>250</v>
      </c>
      <c r="G53" s="84">
        <v>1392</v>
      </c>
      <c r="H53" s="45">
        <f t="shared" si="4"/>
        <v>1.8709677419354838E-3</v>
      </c>
      <c r="I53" s="43">
        <f t="shared" si="0"/>
        <v>256679.99999999997</v>
      </c>
      <c r="J53" s="45">
        <f t="shared" si="1"/>
        <v>0.34499999999999992</v>
      </c>
      <c r="K53" s="62">
        <f t="shared" si="2"/>
        <v>0.54230949041608234</v>
      </c>
      <c r="L53" s="53">
        <f t="shared" si="3"/>
        <v>0.19812903225806452</v>
      </c>
      <c r="M53" s="57"/>
      <c r="N53" s="58"/>
    </row>
    <row r="54" spans="1:14" ht="30" customHeight="1" x14ac:dyDescent="0.25">
      <c r="A54" s="14">
        <v>34</v>
      </c>
      <c r="B54" s="39" t="s">
        <v>165</v>
      </c>
      <c r="C54" s="14" t="s">
        <v>12</v>
      </c>
      <c r="D54" s="54" t="s">
        <v>584</v>
      </c>
      <c r="E54" s="28" t="s">
        <v>18</v>
      </c>
      <c r="F54" s="28">
        <v>3200</v>
      </c>
      <c r="G54" s="84">
        <v>739368</v>
      </c>
      <c r="H54" s="45">
        <f t="shared" si="4"/>
        <v>0.99377419354838703</v>
      </c>
      <c r="I54" s="43">
        <f t="shared" si="0"/>
        <v>3285503.9999999995</v>
      </c>
      <c r="J54" s="45">
        <f t="shared" si="1"/>
        <v>4.4159999999999995</v>
      </c>
      <c r="K54" s="62">
        <f t="shared" si="2"/>
        <v>22.503944600280509</v>
      </c>
      <c r="L54" s="53">
        <f t="shared" si="3"/>
        <v>1.5662258064516135</v>
      </c>
      <c r="M54" s="57"/>
      <c r="N54" s="58"/>
    </row>
    <row r="55" spans="1:14" ht="30" customHeight="1" x14ac:dyDescent="0.25">
      <c r="A55" s="14">
        <v>35</v>
      </c>
      <c r="B55" s="39" t="s">
        <v>165</v>
      </c>
      <c r="C55" s="14" t="s">
        <v>15</v>
      </c>
      <c r="D55" s="54" t="s">
        <v>584</v>
      </c>
      <c r="E55" s="28" t="s">
        <v>18</v>
      </c>
      <c r="F55" s="28">
        <v>5600</v>
      </c>
      <c r="G55" s="84">
        <v>196344</v>
      </c>
      <c r="H55" s="45">
        <f t="shared" si="4"/>
        <v>0.26390322580645159</v>
      </c>
      <c r="I55" s="43">
        <f t="shared" si="0"/>
        <v>5749632</v>
      </c>
      <c r="J55" s="45">
        <f t="shared" si="1"/>
        <v>7.7279999999999998</v>
      </c>
      <c r="K55" s="62">
        <f t="shared" si="2"/>
        <v>3.4148968142656786</v>
      </c>
      <c r="L55" s="53">
        <f t="shared" si="3"/>
        <v>4.2160967741935478</v>
      </c>
      <c r="M55" s="57"/>
      <c r="N55" s="58"/>
    </row>
    <row r="56" spans="1:14" s="12" customFormat="1" ht="30" customHeight="1" x14ac:dyDescent="0.25">
      <c r="A56" s="14">
        <v>36</v>
      </c>
      <c r="B56" s="24" t="s">
        <v>66</v>
      </c>
      <c r="C56" s="14"/>
      <c r="D56" s="52" t="s">
        <v>579</v>
      </c>
      <c r="E56" s="29" t="s">
        <v>18</v>
      </c>
      <c r="F56" s="29">
        <v>5600</v>
      </c>
      <c r="G56" s="82">
        <v>1062720</v>
      </c>
      <c r="H56" s="45">
        <f t="shared" si="4"/>
        <v>1.4283870967741936</v>
      </c>
      <c r="I56" s="43">
        <f t="shared" si="0"/>
        <v>5749632</v>
      </c>
      <c r="J56" s="45">
        <f t="shared" si="1"/>
        <v>7.7279999999999998</v>
      </c>
      <c r="K56" s="62">
        <f t="shared" si="2"/>
        <v>18.483269885794428</v>
      </c>
      <c r="L56" s="53">
        <f t="shared" si="3"/>
        <v>3.0516129032258057</v>
      </c>
      <c r="M56" s="57"/>
      <c r="N56" s="58"/>
    </row>
    <row r="57" spans="1:14" s="12" customFormat="1" ht="30" customHeight="1" x14ac:dyDescent="0.25">
      <c r="A57" s="98">
        <v>37</v>
      </c>
      <c r="B57" s="106" t="s">
        <v>67</v>
      </c>
      <c r="C57" s="14" t="s">
        <v>12</v>
      </c>
      <c r="D57" s="125" t="s">
        <v>575</v>
      </c>
      <c r="E57" s="29" t="s">
        <v>18</v>
      </c>
      <c r="F57" s="29">
        <v>5600</v>
      </c>
      <c r="G57" s="82">
        <v>895080</v>
      </c>
      <c r="H57" s="45">
        <f t="shared" si="4"/>
        <v>1.2030645161290321</v>
      </c>
      <c r="I57" s="43">
        <f t="shared" si="0"/>
        <v>5749632</v>
      </c>
      <c r="J57" s="45">
        <f t="shared" si="1"/>
        <v>7.7279999999999998</v>
      </c>
      <c r="K57" s="62">
        <f t="shared" si="2"/>
        <v>15.567605022373607</v>
      </c>
      <c r="L57" s="53">
        <f t="shared" si="3"/>
        <v>3.2769354838709672</v>
      </c>
      <c r="M57" s="57"/>
      <c r="N57" s="58"/>
    </row>
    <row r="58" spans="1:14" s="12" customFormat="1" ht="30" customHeight="1" x14ac:dyDescent="0.25">
      <c r="A58" s="99"/>
      <c r="B58" s="107"/>
      <c r="C58" s="14" t="s">
        <v>15</v>
      </c>
      <c r="D58" s="126"/>
      <c r="E58" s="29" t="s">
        <v>18</v>
      </c>
      <c r="F58" s="29">
        <v>6300</v>
      </c>
      <c r="G58" s="82">
        <v>1604160</v>
      </c>
      <c r="H58" s="45">
        <f t="shared" si="4"/>
        <v>2.1561290322580642</v>
      </c>
      <c r="I58" s="43">
        <f t="shared" si="0"/>
        <v>6468335.9999999991</v>
      </c>
      <c r="J58" s="45">
        <f t="shared" si="1"/>
        <v>8.6939999999999991</v>
      </c>
      <c r="K58" s="62">
        <f t="shared" si="2"/>
        <v>24.8001959081903</v>
      </c>
      <c r="L58" s="53">
        <f t="shared" si="3"/>
        <v>2.8838709677419359</v>
      </c>
      <c r="M58" s="57"/>
      <c r="N58" s="58"/>
    </row>
    <row r="59" spans="1:14" s="12" customFormat="1" ht="30" customHeight="1" x14ac:dyDescent="0.25">
      <c r="A59" s="98">
        <v>38</v>
      </c>
      <c r="B59" s="106" t="s">
        <v>68</v>
      </c>
      <c r="C59" s="14" t="s">
        <v>12</v>
      </c>
      <c r="D59" s="125" t="s">
        <v>574</v>
      </c>
      <c r="E59" s="29" t="s">
        <v>18</v>
      </c>
      <c r="F59" s="29">
        <v>3200</v>
      </c>
      <c r="G59" s="82">
        <v>357072</v>
      </c>
      <c r="H59" s="45">
        <f t="shared" si="4"/>
        <v>0.47993548387096774</v>
      </c>
      <c r="I59" s="43">
        <f t="shared" si="0"/>
        <v>3285503.9999999995</v>
      </c>
      <c r="J59" s="45">
        <f t="shared" si="1"/>
        <v>4.4159999999999995</v>
      </c>
      <c r="K59" s="62">
        <f t="shared" si="2"/>
        <v>10.868104254324452</v>
      </c>
      <c r="L59" s="53">
        <f t="shared" si="3"/>
        <v>2.080064516129033</v>
      </c>
      <c r="M59" s="57"/>
      <c r="N59" s="58"/>
    </row>
    <row r="60" spans="1:14" s="12" customFormat="1" ht="30" customHeight="1" x14ac:dyDescent="0.25">
      <c r="A60" s="99"/>
      <c r="B60" s="107"/>
      <c r="C60" s="14" t="s">
        <v>15</v>
      </c>
      <c r="D60" s="126"/>
      <c r="E60" s="29" t="s">
        <v>18</v>
      </c>
      <c r="F60" s="29">
        <v>4000</v>
      </c>
      <c r="G60" s="82">
        <v>36000</v>
      </c>
      <c r="H60" s="45">
        <f t="shared" si="4"/>
        <v>4.8387096774193554E-2</v>
      </c>
      <c r="I60" s="43">
        <f t="shared" si="0"/>
        <v>4106879.9999999995</v>
      </c>
      <c r="J60" s="45">
        <f t="shared" si="1"/>
        <v>5.5199999999999987</v>
      </c>
      <c r="K60" s="62">
        <f t="shared" si="2"/>
        <v>0.87657784011220208</v>
      </c>
      <c r="L60" s="53">
        <f t="shared" si="3"/>
        <v>3.1516129032258067</v>
      </c>
      <c r="M60" s="57"/>
      <c r="N60" s="58"/>
    </row>
    <row r="61" spans="1:14" s="12" customFormat="1" ht="30" customHeight="1" x14ac:dyDescent="0.25">
      <c r="A61" s="98">
        <v>39</v>
      </c>
      <c r="B61" s="106" t="s">
        <v>69</v>
      </c>
      <c r="C61" s="14" t="s">
        <v>12</v>
      </c>
      <c r="D61" s="125" t="s">
        <v>576</v>
      </c>
      <c r="E61" s="29" t="s">
        <v>18</v>
      </c>
      <c r="F61" s="29">
        <v>6300</v>
      </c>
      <c r="G61" s="82">
        <v>1668384</v>
      </c>
      <c r="H61" s="45">
        <f t="shared" si="4"/>
        <v>2.2424516129032259</v>
      </c>
      <c r="I61" s="43">
        <f t="shared" si="0"/>
        <v>6468335.9999999991</v>
      </c>
      <c r="J61" s="45">
        <f t="shared" si="1"/>
        <v>8.6939999999999991</v>
      </c>
      <c r="K61" s="62">
        <f t="shared" si="2"/>
        <v>25.793094236291996</v>
      </c>
      <c r="L61" s="53">
        <f t="shared" si="3"/>
        <v>2.7975483870967741</v>
      </c>
      <c r="M61" s="57"/>
      <c r="N61" s="58"/>
    </row>
    <row r="62" spans="1:14" s="12" customFormat="1" ht="30" customHeight="1" x14ac:dyDescent="0.25">
      <c r="A62" s="99"/>
      <c r="B62" s="107"/>
      <c r="C62" s="14" t="s">
        <v>15</v>
      </c>
      <c r="D62" s="126"/>
      <c r="E62" s="29" t="s">
        <v>18</v>
      </c>
      <c r="F62" s="29">
        <v>5600</v>
      </c>
      <c r="G62" s="82">
        <v>529560</v>
      </c>
      <c r="H62" s="45">
        <f t="shared" si="4"/>
        <v>0.71177419354838711</v>
      </c>
      <c r="I62" s="43">
        <f t="shared" si="0"/>
        <v>5749632</v>
      </c>
      <c r="J62" s="45">
        <f t="shared" si="1"/>
        <v>7.7279999999999998</v>
      </c>
      <c r="K62" s="62">
        <f t="shared" si="2"/>
        <v>9.210328591464636</v>
      </c>
      <c r="L62" s="53">
        <f t="shared" si="3"/>
        <v>3.7682258064516123</v>
      </c>
      <c r="M62" s="57"/>
      <c r="N62" s="58"/>
    </row>
    <row r="63" spans="1:14" s="12" customFormat="1" ht="30" customHeight="1" x14ac:dyDescent="0.25">
      <c r="A63" s="98">
        <v>40</v>
      </c>
      <c r="B63" s="106" t="s">
        <v>70</v>
      </c>
      <c r="C63" s="14" t="s">
        <v>12</v>
      </c>
      <c r="D63" s="125" t="s">
        <v>580</v>
      </c>
      <c r="E63" s="29" t="s">
        <v>18</v>
      </c>
      <c r="F63" s="29">
        <v>6300</v>
      </c>
      <c r="G63" s="82">
        <v>484680</v>
      </c>
      <c r="H63" s="45">
        <f t="shared" si="4"/>
        <v>0.65145161290322584</v>
      </c>
      <c r="I63" s="43">
        <f t="shared" si="0"/>
        <v>6468335.9999999991</v>
      </c>
      <c r="J63" s="45">
        <f t="shared" si="1"/>
        <v>8.6939999999999991</v>
      </c>
      <c r="K63" s="62">
        <f t="shared" si="2"/>
        <v>7.4931172406628237</v>
      </c>
      <c r="L63" s="53">
        <f t="shared" si="3"/>
        <v>4.3885483870967743</v>
      </c>
      <c r="M63" s="57"/>
      <c r="N63" s="58"/>
    </row>
    <row r="64" spans="1:14" s="12" customFormat="1" ht="30" customHeight="1" x14ac:dyDescent="0.25">
      <c r="A64" s="99"/>
      <c r="B64" s="107"/>
      <c r="C64" s="14" t="s">
        <v>15</v>
      </c>
      <c r="D64" s="126"/>
      <c r="E64" s="29" t="s">
        <v>18</v>
      </c>
      <c r="F64" s="29">
        <v>6300</v>
      </c>
      <c r="G64" s="82">
        <v>1022112</v>
      </c>
      <c r="H64" s="45">
        <f t="shared" si="4"/>
        <v>1.3738064516129032</v>
      </c>
      <c r="I64" s="43">
        <f t="shared" si="0"/>
        <v>6468335.9999999991</v>
      </c>
      <c r="J64" s="45">
        <f t="shared" si="1"/>
        <v>8.6939999999999991</v>
      </c>
      <c r="K64" s="62">
        <f t="shared" si="2"/>
        <v>15.801776531089295</v>
      </c>
      <c r="L64" s="53">
        <f t="shared" si="3"/>
        <v>3.6661935483870969</v>
      </c>
      <c r="M64" s="57"/>
      <c r="N64" s="58"/>
    </row>
    <row r="65" spans="1:14" s="12" customFormat="1" ht="30" customHeight="1" x14ac:dyDescent="0.25">
      <c r="A65" s="98">
        <v>41</v>
      </c>
      <c r="B65" s="106" t="s">
        <v>71</v>
      </c>
      <c r="C65" s="14" t="s">
        <v>12</v>
      </c>
      <c r="D65" s="125" t="s">
        <v>582</v>
      </c>
      <c r="E65" s="29" t="s">
        <v>18</v>
      </c>
      <c r="F65" s="29">
        <v>10000</v>
      </c>
      <c r="G65" s="82">
        <v>1219680</v>
      </c>
      <c r="H65" s="45">
        <f>G65/744/1000</f>
        <v>1.6393548387096772</v>
      </c>
      <c r="I65" s="43">
        <f>F65*744*1.38</f>
        <v>10267200</v>
      </c>
      <c r="J65" s="45">
        <f>I65/744/1000</f>
        <v>13.8</v>
      </c>
      <c r="K65" s="62">
        <f>(G65/I65)*100</f>
        <v>11.879382889200562</v>
      </c>
      <c r="L65" s="53">
        <f>F65/1000*0.8-H65</f>
        <v>6.3606451612903232</v>
      </c>
      <c r="M65" s="57"/>
      <c r="N65" s="58"/>
    </row>
    <row r="66" spans="1:14" s="12" customFormat="1" ht="30" customHeight="1" x14ac:dyDescent="0.25">
      <c r="A66" s="99"/>
      <c r="B66" s="107"/>
      <c r="C66" s="14" t="s">
        <v>15</v>
      </c>
      <c r="D66" s="126"/>
      <c r="E66" s="29" t="s">
        <v>18</v>
      </c>
      <c r="F66" s="29">
        <v>6300</v>
      </c>
      <c r="G66" s="82">
        <v>480192</v>
      </c>
      <c r="H66" s="45">
        <f t="shared" si="4"/>
        <v>0.6454193548387096</v>
      </c>
      <c r="I66" s="43">
        <f t="shared" si="0"/>
        <v>6468335.9999999991</v>
      </c>
      <c r="J66" s="45">
        <f t="shared" si="1"/>
        <v>8.6939999999999991</v>
      </c>
      <c r="K66" s="62">
        <f t="shared" si="2"/>
        <v>7.4237330899322496</v>
      </c>
      <c r="L66" s="53">
        <f t="shared" si="3"/>
        <v>4.3945806451612901</v>
      </c>
      <c r="M66" s="57"/>
      <c r="N66" s="58"/>
    </row>
    <row r="67" spans="1:14" s="12" customFormat="1" ht="30" customHeight="1" x14ac:dyDescent="0.25">
      <c r="A67" s="15">
        <v>42</v>
      </c>
      <c r="B67" s="19" t="s">
        <v>583</v>
      </c>
      <c r="C67" s="14" t="s">
        <v>12</v>
      </c>
      <c r="D67" s="52" t="s">
        <v>584</v>
      </c>
      <c r="E67" s="29" t="s">
        <v>18</v>
      </c>
      <c r="F67" s="29">
        <v>4000</v>
      </c>
      <c r="G67" s="82">
        <v>201600</v>
      </c>
      <c r="H67" s="45">
        <f t="shared" si="4"/>
        <v>0.27096774193548384</v>
      </c>
      <c r="I67" s="43">
        <f t="shared" si="0"/>
        <v>4106879.9999999995</v>
      </c>
      <c r="J67" s="45">
        <f t="shared" si="1"/>
        <v>5.5199999999999987</v>
      </c>
      <c r="K67" s="62">
        <f t="shared" si="2"/>
        <v>4.9088359046283312</v>
      </c>
      <c r="L67" s="53">
        <f t="shared" si="3"/>
        <v>2.9290322580645163</v>
      </c>
      <c r="M67" s="57"/>
      <c r="N67" s="58"/>
    </row>
    <row r="68" spans="1:14" s="12" customFormat="1" ht="30" customHeight="1" x14ac:dyDescent="0.25">
      <c r="A68" s="15">
        <v>43</v>
      </c>
      <c r="B68" s="19" t="s">
        <v>583</v>
      </c>
      <c r="C68" s="14" t="s">
        <v>15</v>
      </c>
      <c r="D68" s="52" t="s">
        <v>584</v>
      </c>
      <c r="E68" s="29" t="s">
        <v>18</v>
      </c>
      <c r="F68" s="29">
        <v>4000</v>
      </c>
      <c r="G68" s="82">
        <v>453888</v>
      </c>
      <c r="H68" s="45">
        <f t="shared" si="4"/>
        <v>0.61006451612903234</v>
      </c>
      <c r="I68" s="43">
        <f t="shared" si="0"/>
        <v>4106879.9999999995</v>
      </c>
      <c r="J68" s="45">
        <f t="shared" si="1"/>
        <v>5.5199999999999987</v>
      </c>
      <c r="K68" s="62">
        <f t="shared" si="2"/>
        <v>11.051893408134644</v>
      </c>
      <c r="L68" s="53">
        <f t="shared" si="3"/>
        <v>2.5899354838709678</v>
      </c>
      <c r="M68" s="57"/>
      <c r="N68" s="58"/>
    </row>
    <row r="69" spans="1:14" s="12" customFormat="1" ht="30" customHeight="1" x14ac:dyDescent="0.25">
      <c r="A69" s="98">
        <v>44</v>
      </c>
      <c r="B69" s="106" t="s">
        <v>72</v>
      </c>
      <c r="C69" s="14" t="s">
        <v>12</v>
      </c>
      <c r="D69" s="125" t="s">
        <v>572</v>
      </c>
      <c r="E69" s="29" t="s">
        <v>18</v>
      </c>
      <c r="F69" s="29">
        <v>6300</v>
      </c>
      <c r="G69" s="82">
        <v>301440</v>
      </c>
      <c r="H69" s="45">
        <f t="shared" si="4"/>
        <v>0.40516129032258069</v>
      </c>
      <c r="I69" s="43">
        <f t="shared" si="0"/>
        <v>6468335.9999999991</v>
      </c>
      <c r="J69" s="45">
        <f t="shared" si="1"/>
        <v>8.6939999999999991</v>
      </c>
      <c r="K69" s="62">
        <f t="shared" si="2"/>
        <v>4.6602402843637067</v>
      </c>
      <c r="L69" s="53">
        <f t="shared" si="3"/>
        <v>4.6348387096774193</v>
      </c>
      <c r="M69" s="57"/>
      <c r="N69" s="58"/>
    </row>
    <row r="70" spans="1:14" s="12" customFormat="1" ht="30" customHeight="1" x14ac:dyDescent="0.25">
      <c r="A70" s="99"/>
      <c r="B70" s="107"/>
      <c r="C70" s="14" t="s">
        <v>15</v>
      </c>
      <c r="D70" s="126"/>
      <c r="E70" s="29" t="s">
        <v>18</v>
      </c>
      <c r="F70" s="29">
        <v>6300</v>
      </c>
      <c r="G70" s="82">
        <v>48120</v>
      </c>
      <c r="H70" s="45">
        <f t="shared" si="4"/>
        <v>6.46774193548387E-2</v>
      </c>
      <c r="I70" s="43">
        <f t="shared" si="0"/>
        <v>6468335.9999999991</v>
      </c>
      <c r="J70" s="45">
        <f t="shared" si="1"/>
        <v>8.6939999999999991</v>
      </c>
      <c r="K70" s="62">
        <f t="shared" si="2"/>
        <v>0.74393166959786883</v>
      </c>
      <c r="L70" s="53">
        <f t="shared" si="3"/>
        <v>4.9753225806451615</v>
      </c>
      <c r="M70" s="57"/>
      <c r="N70" s="58"/>
    </row>
    <row r="71" spans="1:14" s="12" customFormat="1" ht="42" customHeight="1" x14ac:dyDescent="0.25">
      <c r="A71" s="25">
        <v>45</v>
      </c>
      <c r="B71" s="24" t="s">
        <v>73</v>
      </c>
      <c r="C71" s="14"/>
      <c r="D71" s="52" t="s">
        <v>573</v>
      </c>
      <c r="E71" s="29" t="s">
        <v>18</v>
      </c>
      <c r="F71" s="29">
        <v>3200</v>
      </c>
      <c r="G71" s="82">
        <v>276768</v>
      </c>
      <c r="H71" s="45">
        <f t="shared" si="4"/>
        <v>0.372</v>
      </c>
      <c r="I71" s="43">
        <f t="shared" si="0"/>
        <v>3285503.9999999995</v>
      </c>
      <c r="J71" s="45">
        <f t="shared" si="1"/>
        <v>4.4159999999999995</v>
      </c>
      <c r="K71" s="62">
        <f t="shared" si="2"/>
        <v>8.4239130434782616</v>
      </c>
      <c r="L71" s="53">
        <f t="shared" si="3"/>
        <v>2.1880000000000006</v>
      </c>
      <c r="M71" s="57"/>
      <c r="N71" s="58"/>
    </row>
    <row r="72" spans="1:14" s="12" customFormat="1" ht="30" customHeight="1" x14ac:dyDescent="0.25">
      <c r="A72" s="76">
        <v>46</v>
      </c>
      <c r="B72" s="24" t="s">
        <v>74</v>
      </c>
      <c r="C72" s="14"/>
      <c r="D72" s="29" t="s">
        <v>578</v>
      </c>
      <c r="E72" s="29" t="s">
        <v>18</v>
      </c>
      <c r="F72" s="29">
        <v>3200</v>
      </c>
      <c r="G72" s="82">
        <v>331536</v>
      </c>
      <c r="H72" s="45">
        <f t="shared" si="4"/>
        <v>0.44561290322580649</v>
      </c>
      <c r="I72" s="43">
        <f t="shared" si="0"/>
        <v>3285503.9999999995</v>
      </c>
      <c r="J72" s="45">
        <f t="shared" si="1"/>
        <v>4.4159999999999995</v>
      </c>
      <c r="K72" s="62">
        <f t="shared" si="2"/>
        <v>10.0908719027583</v>
      </c>
      <c r="L72" s="53">
        <f t="shared" si="3"/>
        <v>2.1143870967741938</v>
      </c>
      <c r="M72" s="57"/>
      <c r="N72" s="58"/>
    </row>
    <row r="73" spans="1:14" s="12" customFormat="1" ht="30" customHeight="1" x14ac:dyDescent="0.25">
      <c r="A73" s="76">
        <v>47</v>
      </c>
      <c r="B73" s="24" t="s">
        <v>75</v>
      </c>
      <c r="C73" s="14"/>
      <c r="D73" s="52" t="s">
        <v>577</v>
      </c>
      <c r="E73" s="29" t="s">
        <v>18</v>
      </c>
      <c r="F73" s="29">
        <v>3200</v>
      </c>
      <c r="G73" s="82">
        <v>0</v>
      </c>
      <c r="H73" s="45">
        <f t="shared" si="4"/>
        <v>0</v>
      </c>
      <c r="I73" s="43">
        <f t="shared" si="0"/>
        <v>3285503.9999999995</v>
      </c>
      <c r="J73" s="45">
        <f t="shared" si="1"/>
        <v>4.4159999999999995</v>
      </c>
      <c r="K73" s="62">
        <f t="shared" si="2"/>
        <v>0</v>
      </c>
      <c r="L73" s="53">
        <f t="shared" si="3"/>
        <v>2.5600000000000005</v>
      </c>
      <c r="M73" s="57"/>
      <c r="N73" s="58"/>
    </row>
    <row r="74" spans="1:14" s="12" customFormat="1" ht="42.75" customHeight="1" x14ac:dyDescent="0.25">
      <c r="A74" s="76">
        <v>48</v>
      </c>
      <c r="B74" s="24" t="s">
        <v>76</v>
      </c>
      <c r="C74" s="14"/>
      <c r="D74" s="52" t="s">
        <v>581</v>
      </c>
      <c r="E74" s="29" t="s">
        <v>18</v>
      </c>
      <c r="F74" s="29">
        <v>1600</v>
      </c>
      <c r="G74" s="82">
        <v>51552</v>
      </c>
      <c r="H74" s="45">
        <f t="shared" si="4"/>
        <v>6.9290322580645172E-2</v>
      </c>
      <c r="I74" s="43">
        <f t="shared" si="0"/>
        <v>1642751.9999999998</v>
      </c>
      <c r="J74" s="45">
        <f t="shared" si="1"/>
        <v>2.2079999999999997</v>
      </c>
      <c r="K74" s="62">
        <f t="shared" si="2"/>
        <v>3.1381486676016834</v>
      </c>
      <c r="L74" s="53">
        <f t="shared" si="3"/>
        <v>1.2107096774193551</v>
      </c>
      <c r="M74" s="57"/>
      <c r="N74" s="58"/>
    </row>
    <row r="75" spans="1:14" ht="30" customHeight="1" x14ac:dyDescent="0.25">
      <c r="A75" s="76">
        <v>49</v>
      </c>
      <c r="B75" s="23" t="s">
        <v>402</v>
      </c>
      <c r="C75" s="14"/>
      <c r="D75" s="29" t="s">
        <v>77</v>
      </c>
      <c r="E75" s="28" t="s">
        <v>33</v>
      </c>
      <c r="F75" s="28">
        <v>630</v>
      </c>
      <c r="G75" s="84">
        <v>27784.224000000249</v>
      </c>
      <c r="H75" s="45">
        <f>G75/744/1000</f>
        <v>3.7344387096774526E-2</v>
      </c>
      <c r="I75" s="43">
        <f t="shared" si="0"/>
        <v>646833.6</v>
      </c>
      <c r="J75" s="45">
        <f t="shared" si="1"/>
        <v>0.86939999999999995</v>
      </c>
      <c r="K75" s="62">
        <f t="shared" si="2"/>
        <v>4.2954206460518209</v>
      </c>
      <c r="L75" s="53">
        <f t="shared" si="3"/>
        <v>0.46665561290322549</v>
      </c>
      <c r="M75" s="57"/>
      <c r="N75" s="58"/>
    </row>
    <row r="76" spans="1:14" ht="30" customHeight="1" x14ac:dyDescent="0.25">
      <c r="A76" s="76">
        <v>50</v>
      </c>
      <c r="B76" s="23" t="s">
        <v>403</v>
      </c>
      <c r="C76" s="14"/>
      <c r="D76" s="29" t="s">
        <v>77</v>
      </c>
      <c r="E76" s="28" t="s">
        <v>33</v>
      </c>
      <c r="F76" s="28">
        <v>630</v>
      </c>
      <c r="G76" s="84">
        <v>74752.032000000472</v>
      </c>
      <c r="H76" s="45">
        <f t="shared" si="4"/>
        <v>0.10047316129032322</v>
      </c>
      <c r="I76" s="43">
        <f t="shared" si="0"/>
        <v>646833.6</v>
      </c>
      <c r="J76" s="45">
        <f t="shared" si="1"/>
        <v>0.86939999999999995</v>
      </c>
      <c r="K76" s="62">
        <f t="shared" si="2"/>
        <v>11.556609304154959</v>
      </c>
      <c r="L76" s="53">
        <f t="shared" si="3"/>
        <v>0.40352683870967676</v>
      </c>
      <c r="M76" s="57"/>
      <c r="N76" s="58"/>
    </row>
    <row r="77" spans="1:14" ht="30" customHeight="1" x14ac:dyDescent="0.25">
      <c r="A77" s="76">
        <v>51</v>
      </c>
      <c r="B77" s="23" t="s">
        <v>404</v>
      </c>
      <c r="C77" s="14"/>
      <c r="D77" s="29" t="s">
        <v>77</v>
      </c>
      <c r="E77" s="28" t="s">
        <v>33</v>
      </c>
      <c r="F77" s="28">
        <v>630</v>
      </c>
      <c r="G77" s="84">
        <v>51088.128000000142</v>
      </c>
      <c r="H77" s="45">
        <f t="shared" si="4"/>
        <v>6.8666838709677602E-2</v>
      </c>
      <c r="I77" s="43">
        <f t="shared" si="0"/>
        <v>646833.6</v>
      </c>
      <c r="J77" s="45">
        <f t="shared" si="1"/>
        <v>0.86939999999999995</v>
      </c>
      <c r="K77" s="62">
        <f t="shared" si="2"/>
        <v>7.8981871071632863</v>
      </c>
      <c r="L77" s="53">
        <f t="shared" si="3"/>
        <v>0.4353331612903224</v>
      </c>
      <c r="M77" s="57"/>
      <c r="N77" s="58"/>
    </row>
    <row r="78" spans="1:14" ht="30" customHeight="1" x14ac:dyDescent="0.25">
      <c r="A78" s="76">
        <v>52</v>
      </c>
      <c r="B78" s="23" t="s">
        <v>405</v>
      </c>
      <c r="C78" s="14"/>
      <c r="D78" s="29" t="s">
        <v>77</v>
      </c>
      <c r="E78" s="28" t="s">
        <v>33</v>
      </c>
      <c r="F78" s="28">
        <v>630</v>
      </c>
      <c r="G78" s="84">
        <v>61278.756000000285</v>
      </c>
      <c r="H78" s="45">
        <f>G78/744/1000</f>
        <v>8.2363919354839096E-2</v>
      </c>
      <c r="I78" s="43">
        <f t="shared" si="0"/>
        <v>646833.6</v>
      </c>
      <c r="J78" s="45">
        <f t="shared" si="1"/>
        <v>0.86939999999999995</v>
      </c>
      <c r="K78" s="62">
        <f>(G78/I78)*100</f>
        <v>9.4736507194431905</v>
      </c>
      <c r="L78" s="53">
        <f t="shared" si="3"/>
        <v>0.42163608064516089</v>
      </c>
      <c r="M78" s="57"/>
      <c r="N78" s="58"/>
    </row>
    <row r="79" spans="1:14" ht="30" customHeight="1" x14ac:dyDescent="0.25">
      <c r="A79" s="76">
        <v>53</v>
      </c>
      <c r="B79" s="23" t="s">
        <v>406</v>
      </c>
      <c r="C79" s="14"/>
      <c r="D79" s="29" t="s">
        <v>78</v>
      </c>
      <c r="E79" s="28" t="s">
        <v>33</v>
      </c>
      <c r="F79" s="28">
        <v>630</v>
      </c>
      <c r="G79" s="84">
        <v>77195.628000000142</v>
      </c>
      <c r="H79" s="45">
        <f t="shared" si="4"/>
        <v>0.10375756451612922</v>
      </c>
      <c r="I79" s="43">
        <f t="shared" si="0"/>
        <v>646833.6</v>
      </c>
      <c r="J79" s="45">
        <f t="shared" si="1"/>
        <v>0.86939999999999995</v>
      </c>
      <c r="K79" s="62">
        <f t="shared" si="2"/>
        <v>11.934387452970926</v>
      </c>
      <c r="L79" s="53">
        <f t="shared" si="3"/>
        <v>0.40024243548387078</v>
      </c>
      <c r="M79" s="57"/>
      <c r="N79" s="58"/>
    </row>
    <row r="80" spans="1:14" ht="30" customHeight="1" x14ac:dyDescent="0.25">
      <c r="A80" s="76">
        <v>54</v>
      </c>
      <c r="B80" s="23" t="s">
        <v>407</v>
      </c>
      <c r="C80" s="14"/>
      <c r="D80" s="29" t="s">
        <v>79</v>
      </c>
      <c r="E80" s="28" t="s">
        <v>33</v>
      </c>
      <c r="F80" s="28">
        <v>630</v>
      </c>
      <c r="G80" s="84">
        <v>91715.148000000045</v>
      </c>
      <c r="H80" s="45">
        <f t="shared" si="4"/>
        <v>0.12327304838709684</v>
      </c>
      <c r="I80" s="43">
        <f t="shared" si="0"/>
        <v>646833.6</v>
      </c>
      <c r="J80" s="45">
        <f t="shared" si="1"/>
        <v>0.86939999999999995</v>
      </c>
      <c r="K80" s="62">
        <f t="shared" si="2"/>
        <v>14.179094592488708</v>
      </c>
      <c r="L80" s="53">
        <f t="shared" si="3"/>
        <v>0.38072695161290315</v>
      </c>
      <c r="M80" s="57"/>
      <c r="N80" s="58"/>
    </row>
    <row r="81" spans="1:14" ht="30" customHeight="1" x14ac:dyDescent="0.25">
      <c r="A81" s="76">
        <v>55</v>
      </c>
      <c r="B81" s="23" t="s">
        <v>551</v>
      </c>
      <c r="C81" s="14"/>
      <c r="D81" s="29" t="s">
        <v>80</v>
      </c>
      <c r="E81" s="28" t="s">
        <v>33</v>
      </c>
      <c r="F81" s="28">
        <v>400</v>
      </c>
      <c r="G81" s="84">
        <v>84857.819999999483</v>
      </c>
      <c r="H81" s="45">
        <f t="shared" si="4"/>
        <v>0.11405620967741867</v>
      </c>
      <c r="I81" s="43">
        <f t="shared" si="0"/>
        <v>410687.99999999994</v>
      </c>
      <c r="J81" s="45">
        <f t="shared" si="1"/>
        <v>0.55199999999999994</v>
      </c>
      <c r="K81" s="62">
        <f t="shared" si="2"/>
        <v>20.662356825619323</v>
      </c>
      <c r="L81" s="53">
        <f t="shared" ref="L81:L144" si="5">F81/1000*0.8-H81</f>
        <v>0.20594379032258139</v>
      </c>
      <c r="M81" s="57"/>
      <c r="N81" s="58"/>
    </row>
    <row r="82" spans="1:14" ht="30" customHeight="1" x14ac:dyDescent="0.25">
      <c r="A82" s="76">
        <v>56</v>
      </c>
      <c r="B82" s="23" t="s">
        <v>408</v>
      </c>
      <c r="C82" s="14"/>
      <c r="D82" s="52" t="s">
        <v>82</v>
      </c>
      <c r="E82" s="28" t="s">
        <v>33</v>
      </c>
      <c r="F82" s="28">
        <v>400</v>
      </c>
      <c r="G82" s="84">
        <v>61358.435999999929</v>
      </c>
      <c r="H82" s="45">
        <f t="shared" si="4"/>
        <v>8.2471016129032168E-2</v>
      </c>
      <c r="I82" s="43">
        <f t="shared" ref="I82:I145" si="6">F82*744*1.38</f>
        <v>410687.99999999994</v>
      </c>
      <c r="J82" s="45">
        <f t="shared" ref="J82:J145" si="7">I82/744/1000</f>
        <v>0.55199999999999994</v>
      </c>
      <c r="K82" s="62">
        <f t="shared" ref="K82:K145" si="8">(G82/I82)*100</f>
        <v>14.940401472650755</v>
      </c>
      <c r="L82" s="53">
        <f t="shared" si="5"/>
        <v>0.23752898387096788</v>
      </c>
      <c r="M82" s="57"/>
      <c r="N82" s="58"/>
    </row>
    <row r="83" spans="1:14" ht="30" customHeight="1" x14ac:dyDescent="0.25">
      <c r="A83" s="76">
        <v>57</v>
      </c>
      <c r="B83" s="23" t="s">
        <v>83</v>
      </c>
      <c r="C83" s="14"/>
      <c r="D83" s="28" t="s">
        <v>84</v>
      </c>
      <c r="E83" s="28" t="s">
        <v>33</v>
      </c>
      <c r="F83" s="28">
        <v>630</v>
      </c>
      <c r="G83" s="84">
        <v>69423.743999999715</v>
      </c>
      <c r="H83" s="45">
        <f t="shared" si="4"/>
        <v>9.3311483870967368E-2</v>
      </c>
      <c r="I83" s="43">
        <f t="shared" si="6"/>
        <v>646833.6</v>
      </c>
      <c r="J83" s="45">
        <f t="shared" si="7"/>
        <v>0.86939999999999995</v>
      </c>
      <c r="K83" s="62">
        <f t="shared" si="8"/>
        <v>10.732859888540069</v>
      </c>
      <c r="L83" s="53">
        <f t="shared" si="5"/>
        <v>0.41068851612903262</v>
      </c>
      <c r="M83" s="57"/>
      <c r="N83" s="58"/>
    </row>
    <row r="84" spans="1:14" ht="30" customHeight="1" x14ac:dyDescent="0.25">
      <c r="A84" s="76">
        <v>58</v>
      </c>
      <c r="B84" s="23" t="s">
        <v>409</v>
      </c>
      <c r="C84" s="14"/>
      <c r="D84" s="28" t="s">
        <v>84</v>
      </c>
      <c r="E84" s="28" t="s">
        <v>33</v>
      </c>
      <c r="F84" s="28">
        <v>630</v>
      </c>
      <c r="G84" s="84">
        <v>72033.743999999715</v>
      </c>
      <c r="H84" s="45">
        <f t="shared" ref="H84:H147" si="9">G84/744/1000</f>
        <v>9.6819548387096388E-2</v>
      </c>
      <c r="I84" s="43">
        <f t="shared" si="6"/>
        <v>646833.6</v>
      </c>
      <c r="J84" s="45">
        <f t="shared" si="7"/>
        <v>0.86939999999999995</v>
      </c>
      <c r="K84" s="62">
        <f t="shared" si="8"/>
        <v>11.136363973671083</v>
      </c>
      <c r="L84" s="53">
        <f t="shared" si="5"/>
        <v>0.40718045161290362</v>
      </c>
      <c r="M84" s="57"/>
      <c r="N84" s="58"/>
    </row>
    <row r="85" spans="1:14" ht="30" customHeight="1" x14ac:dyDescent="0.25">
      <c r="A85" s="76">
        <v>59</v>
      </c>
      <c r="B85" s="23" t="s">
        <v>388</v>
      </c>
      <c r="C85" s="14"/>
      <c r="D85" s="28" t="s">
        <v>85</v>
      </c>
      <c r="E85" s="28" t="s">
        <v>33</v>
      </c>
      <c r="F85" s="28">
        <v>630</v>
      </c>
      <c r="G85" s="84">
        <v>41060.148000000045</v>
      </c>
      <c r="H85" s="45">
        <f t="shared" si="9"/>
        <v>5.5188370967741998E-2</v>
      </c>
      <c r="I85" s="43">
        <f t="shared" si="6"/>
        <v>646833.6</v>
      </c>
      <c r="J85" s="45">
        <f t="shared" si="7"/>
        <v>0.86939999999999995</v>
      </c>
      <c r="K85" s="62">
        <f t="shared" si="8"/>
        <v>6.3478687563540372</v>
      </c>
      <c r="L85" s="53">
        <f t="shared" si="5"/>
        <v>0.44881162903225802</v>
      </c>
      <c r="M85" s="57"/>
      <c r="N85" s="58"/>
    </row>
    <row r="86" spans="1:14" ht="30" customHeight="1" x14ac:dyDescent="0.25">
      <c r="A86" s="76">
        <v>60</v>
      </c>
      <c r="B86" s="23" t="s">
        <v>410</v>
      </c>
      <c r="C86" s="14"/>
      <c r="D86" s="28" t="s">
        <v>85</v>
      </c>
      <c r="E86" s="28" t="s">
        <v>33</v>
      </c>
      <c r="F86" s="28">
        <v>400</v>
      </c>
      <c r="G86" s="84">
        <v>6421.8720000000758</v>
      </c>
      <c r="H86" s="45">
        <f t="shared" si="9"/>
        <v>8.6315483870968764E-3</v>
      </c>
      <c r="I86" s="43">
        <f t="shared" si="6"/>
        <v>410687.99999999994</v>
      </c>
      <c r="J86" s="45">
        <f t="shared" si="7"/>
        <v>0.55199999999999994</v>
      </c>
      <c r="K86" s="62">
        <f t="shared" si="8"/>
        <v>1.5636863020103038</v>
      </c>
      <c r="L86" s="53">
        <f t="shared" si="5"/>
        <v>0.31136845161290316</v>
      </c>
      <c r="M86" s="57"/>
      <c r="N86" s="58"/>
    </row>
    <row r="87" spans="1:14" ht="30" customHeight="1" x14ac:dyDescent="0.25">
      <c r="A87" s="76">
        <v>61</v>
      </c>
      <c r="B87" s="23" t="s">
        <v>411</v>
      </c>
      <c r="C87" s="14"/>
      <c r="D87" s="28" t="s">
        <v>85</v>
      </c>
      <c r="E87" s="28" t="s">
        <v>33</v>
      </c>
      <c r="F87" s="28">
        <v>320</v>
      </c>
      <c r="G87" s="84">
        <v>54610.776000000187</v>
      </c>
      <c r="H87" s="45">
        <f t="shared" si="9"/>
        <v>7.3401580645161543E-2</v>
      </c>
      <c r="I87" s="43">
        <f t="shared" si="6"/>
        <v>328550.39999999997</v>
      </c>
      <c r="J87" s="45">
        <f t="shared" si="7"/>
        <v>0.44159999999999999</v>
      </c>
      <c r="K87" s="62">
        <f t="shared" si="8"/>
        <v>16.621734747545641</v>
      </c>
      <c r="L87" s="53">
        <f t="shared" si="5"/>
        <v>0.18259841935483845</v>
      </c>
      <c r="M87" s="57"/>
      <c r="N87" s="58"/>
    </row>
    <row r="88" spans="1:14" ht="30" customHeight="1" x14ac:dyDescent="0.25">
      <c r="A88" s="76">
        <v>62</v>
      </c>
      <c r="B88" s="23" t="s">
        <v>412</v>
      </c>
      <c r="C88" s="14"/>
      <c r="D88" s="28" t="s">
        <v>85</v>
      </c>
      <c r="E88" s="28" t="s">
        <v>33</v>
      </c>
      <c r="F88" s="28">
        <v>320</v>
      </c>
      <c r="G88" s="84">
        <v>55525.775999999314</v>
      </c>
      <c r="H88" s="45">
        <f t="shared" si="9"/>
        <v>7.4631419354837789E-2</v>
      </c>
      <c r="I88" s="43">
        <f t="shared" si="6"/>
        <v>328550.39999999997</v>
      </c>
      <c r="J88" s="45">
        <f t="shared" si="7"/>
        <v>0.44159999999999999</v>
      </c>
      <c r="K88" s="62">
        <f t="shared" si="8"/>
        <v>16.900230832164358</v>
      </c>
      <c r="L88" s="53">
        <f t="shared" si="5"/>
        <v>0.1813685806451622</v>
      </c>
      <c r="M88" s="57"/>
      <c r="N88" s="58"/>
    </row>
    <row r="89" spans="1:14" ht="30" customHeight="1" x14ac:dyDescent="0.25">
      <c r="A89" s="76">
        <v>63</v>
      </c>
      <c r="B89" s="23" t="s">
        <v>413</v>
      </c>
      <c r="C89" s="14"/>
      <c r="D89" s="28" t="s">
        <v>85</v>
      </c>
      <c r="E89" s="28" t="s">
        <v>33</v>
      </c>
      <c r="F89" s="28">
        <v>320</v>
      </c>
      <c r="G89" s="84">
        <v>15672.888000000094</v>
      </c>
      <c r="H89" s="45">
        <f t="shared" si="9"/>
        <v>2.106570967741948E-2</v>
      </c>
      <c r="I89" s="43">
        <f t="shared" si="6"/>
        <v>328550.39999999997</v>
      </c>
      <c r="J89" s="45">
        <f t="shared" si="7"/>
        <v>0.44159999999999999</v>
      </c>
      <c r="K89" s="62">
        <f t="shared" si="8"/>
        <v>4.7703146914446295</v>
      </c>
      <c r="L89" s="53">
        <f t="shared" si="5"/>
        <v>0.23493429032258054</v>
      </c>
      <c r="M89" s="57"/>
      <c r="N89" s="58"/>
    </row>
    <row r="90" spans="1:14" ht="30" customHeight="1" x14ac:dyDescent="0.25">
      <c r="A90" s="76">
        <v>64</v>
      </c>
      <c r="B90" s="23" t="s">
        <v>414</v>
      </c>
      <c r="C90" s="14"/>
      <c r="D90" s="28" t="s">
        <v>85</v>
      </c>
      <c r="E90" s="28" t="s">
        <v>33</v>
      </c>
      <c r="F90" s="28">
        <v>630</v>
      </c>
      <c r="G90" s="84">
        <v>85234.680000000517</v>
      </c>
      <c r="H90" s="45">
        <f t="shared" si="9"/>
        <v>0.11456274193548456</v>
      </c>
      <c r="I90" s="43">
        <f t="shared" si="6"/>
        <v>646833.6</v>
      </c>
      <c r="J90" s="45">
        <f t="shared" si="7"/>
        <v>0.86939999999999995</v>
      </c>
      <c r="K90" s="62">
        <f t="shared" si="8"/>
        <v>13.177218994189621</v>
      </c>
      <c r="L90" s="53">
        <f t="shared" si="5"/>
        <v>0.38943725806451546</v>
      </c>
      <c r="M90" s="57"/>
      <c r="N90" s="58"/>
    </row>
    <row r="91" spans="1:14" ht="30" customHeight="1" x14ac:dyDescent="0.25">
      <c r="A91" s="76">
        <v>65</v>
      </c>
      <c r="B91" s="23" t="s">
        <v>87</v>
      </c>
      <c r="C91" s="14"/>
      <c r="D91" s="28" t="s">
        <v>85</v>
      </c>
      <c r="E91" s="28" t="s">
        <v>33</v>
      </c>
      <c r="F91" s="28">
        <v>400</v>
      </c>
      <c r="G91" s="84">
        <v>0</v>
      </c>
      <c r="H91" s="45">
        <f t="shared" si="9"/>
        <v>0</v>
      </c>
      <c r="I91" s="43">
        <f t="shared" si="6"/>
        <v>410687.99999999994</v>
      </c>
      <c r="J91" s="45">
        <f t="shared" si="7"/>
        <v>0.55199999999999994</v>
      </c>
      <c r="K91" s="62">
        <f t="shared" si="8"/>
        <v>0</v>
      </c>
      <c r="L91" s="53">
        <f t="shared" si="5"/>
        <v>0.32000000000000006</v>
      </c>
      <c r="M91" s="57" t="s">
        <v>300</v>
      </c>
      <c r="N91" s="58"/>
    </row>
    <row r="92" spans="1:14" ht="30" customHeight="1" x14ac:dyDescent="0.25">
      <c r="A92" s="76">
        <v>66</v>
      </c>
      <c r="B92" s="23" t="s">
        <v>88</v>
      </c>
      <c r="C92" s="14"/>
      <c r="D92" s="28" t="s">
        <v>85</v>
      </c>
      <c r="E92" s="28" t="s">
        <v>33</v>
      </c>
      <c r="F92" s="28">
        <v>400</v>
      </c>
      <c r="G92" s="84">
        <v>0</v>
      </c>
      <c r="H92" s="45">
        <f t="shared" si="9"/>
        <v>0</v>
      </c>
      <c r="I92" s="43">
        <f t="shared" si="6"/>
        <v>410687.99999999994</v>
      </c>
      <c r="J92" s="45">
        <f t="shared" si="7"/>
        <v>0.55199999999999994</v>
      </c>
      <c r="K92" s="62">
        <f t="shared" si="8"/>
        <v>0</v>
      </c>
      <c r="L92" s="53">
        <f t="shared" si="5"/>
        <v>0.32000000000000006</v>
      </c>
      <c r="M92" s="57" t="s">
        <v>300</v>
      </c>
      <c r="N92" s="58"/>
    </row>
    <row r="93" spans="1:14" ht="30" customHeight="1" x14ac:dyDescent="0.25">
      <c r="A93" s="76">
        <v>67</v>
      </c>
      <c r="B93" s="23" t="s">
        <v>415</v>
      </c>
      <c r="C93" s="14"/>
      <c r="D93" s="28" t="s">
        <v>77</v>
      </c>
      <c r="E93" s="28" t="s">
        <v>33</v>
      </c>
      <c r="F93" s="28">
        <v>320</v>
      </c>
      <c r="G93" s="84">
        <v>78190.776000000187</v>
      </c>
      <c r="H93" s="45">
        <f t="shared" si="9"/>
        <v>0.10509512903225832</v>
      </c>
      <c r="I93" s="43">
        <f t="shared" si="6"/>
        <v>328550.39999999997</v>
      </c>
      <c r="J93" s="45">
        <f t="shared" si="7"/>
        <v>0.44159999999999999</v>
      </c>
      <c r="K93" s="62">
        <f t="shared" si="8"/>
        <v>23.798715813464295</v>
      </c>
      <c r="L93" s="53">
        <f t="shared" si="5"/>
        <v>0.15090487096774169</v>
      </c>
      <c r="M93" s="57"/>
      <c r="N93" s="58"/>
    </row>
    <row r="94" spans="1:14" ht="30" customHeight="1" x14ac:dyDescent="0.25">
      <c r="A94" s="76">
        <v>68</v>
      </c>
      <c r="B94" s="23" t="s">
        <v>416</v>
      </c>
      <c r="C94" s="14"/>
      <c r="D94" s="28" t="s">
        <v>77</v>
      </c>
      <c r="E94" s="28" t="s">
        <v>33</v>
      </c>
      <c r="F94" s="28">
        <v>400</v>
      </c>
      <c r="G94" s="84">
        <v>50532.179999999644</v>
      </c>
      <c r="H94" s="45">
        <f t="shared" si="9"/>
        <v>6.791959677419307E-2</v>
      </c>
      <c r="I94" s="43">
        <f t="shared" si="6"/>
        <v>410687.99999999994</v>
      </c>
      <c r="J94" s="45">
        <f t="shared" si="7"/>
        <v>0.55199999999999994</v>
      </c>
      <c r="K94" s="62">
        <f t="shared" si="8"/>
        <v>12.304274777933529</v>
      </c>
      <c r="L94" s="53">
        <f t="shared" si="5"/>
        <v>0.25208040322580699</v>
      </c>
      <c r="M94" s="57"/>
      <c r="N94" s="58"/>
    </row>
    <row r="95" spans="1:14" ht="30" customHeight="1" x14ac:dyDescent="0.25">
      <c r="A95" s="76">
        <v>69</v>
      </c>
      <c r="B95" s="23" t="s">
        <v>417</v>
      </c>
      <c r="C95" s="14"/>
      <c r="D95" s="28" t="s">
        <v>77</v>
      </c>
      <c r="E95" s="28" t="s">
        <v>33</v>
      </c>
      <c r="F95" s="28">
        <v>630</v>
      </c>
      <c r="G95" s="84">
        <v>51769.212000000116</v>
      </c>
      <c r="H95" s="45">
        <f t="shared" si="9"/>
        <v>6.9582274193548538E-2</v>
      </c>
      <c r="I95" s="43">
        <f t="shared" si="6"/>
        <v>646833.6</v>
      </c>
      <c r="J95" s="45">
        <f t="shared" si="7"/>
        <v>0.86939999999999995</v>
      </c>
      <c r="K95" s="62">
        <f t="shared" si="8"/>
        <v>8.0034821938749197</v>
      </c>
      <c r="L95" s="53">
        <f t="shared" si="5"/>
        <v>0.43441772580645144</v>
      </c>
      <c r="M95" s="57"/>
      <c r="N95" s="58"/>
    </row>
    <row r="96" spans="1:14" ht="30" customHeight="1" x14ac:dyDescent="0.25">
      <c r="A96" s="76">
        <v>70</v>
      </c>
      <c r="B96" s="23" t="s">
        <v>542</v>
      </c>
      <c r="C96" s="14"/>
      <c r="D96" s="28" t="s">
        <v>77</v>
      </c>
      <c r="E96" s="28" t="s">
        <v>33</v>
      </c>
      <c r="F96" s="28">
        <v>320</v>
      </c>
      <c r="G96" s="84">
        <v>60992.340000000258</v>
      </c>
      <c r="H96" s="45">
        <f t="shared" si="9"/>
        <v>8.1978951612903569E-2</v>
      </c>
      <c r="I96" s="43">
        <f t="shared" si="6"/>
        <v>328550.39999999997</v>
      </c>
      <c r="J96" s="45">
        <f t="shared" si="7"/>
        <v>0.44159999999999999</v>
      </c>
      <c r="K96" s="62">
        <f t="shared" si="8"/>
        <v>18.564074187704616</v>
      </c>
      <c r="L96" s="53">
        <f t="shared" si="5"/>
        <v>0.17402104838709642</v>
      </c>
      <c r="M96" s="57"/>
      <c r="N96" s="58"/>
    </row>
    <row r="97" spans="1:14" ht="30" customHeight="1" x14ac:dyDescent="0.25">
      <c r="A97" s="76">
        <v>71</v>
      </c>
      <c r="B97" s="23" t="s">
        <v>418</v>
      </c>
      <c r="C97" s="14"/>
      <c r="D97" s="28" t="s">
        <v>77</v>
      </c>
      <c r="E97" s="28" t="s">
        <v>33</v>
      </c>
      <c r="F97" s="28">
        <v>400</v>
      </c>
      <c r="G97" s="84">
        <v>52559.064000000071</v>
      </c>
      <c r="H97" s="45">
        <f t="shared" si="9"/>
        <v>7.0643903225806548E-2</v>
      </c>
      <c r="I97" s="43">
        <f t="shared" si="6"/>
        <v>410687.99999999994</v>
      </c>
      <c r="J97" s="45">
        <f t="shared" si="7"/>
        <v>0.55199999999999994</v>
      </c>
      <c r="K97" s="62">
        <f t="shared" si="8"/>
        <v>12.79780855539974</v>
      </c>
      <c r="L97" s="53">
        <f t="shared" si="5"/>
        <v>0.24935609677419351</v>
      </c>
      <c r="M97" s="57"/>
      <c r="N97" s="58"/>
    </row>
    <row r="98" spans="1:14" ht="30" customHeight="1" x14ac:dyDescent="0.25">
      <c r="A98" s="76">
        <v>72</v>
      </c>
      <c r="B98" s="23" t="s">
        <v>420</v>
      </c>
      <c r="C98" s="14"/>
      <c r="D98" s="28" t="s">
        <v>77</v>
      </c>
      <c r="E98" s="28" t="s">
        <v>33</v>
      </c>
      <c r="F98" s="28" t="s">
        <v>86</v>
      </c>
      <c r="G98" s="84">
        <v>68742.192000000214</v>
      </c>
      <c r="H98" s="45">
        <f t="shared" si="9"/>
        <v>9.2395419354838998E-2</v>
      </c>
      <c r="I98" s="43">
        <f t="shared" si="6"/>
        <v>646833.6</v>
      </c>
      <c r="J98" s="45">
        <f t="shared" si="7"/>
        <v>0.86939999999999995</v>
      </c>
      <c r="K98" s="62">
        <f t="shared" si="8"/>
        <v>10.627492449371866</v>
      </c>
      <c r="L98" s="53">
        <f t="shared" si="5"/>
        <v>0.41160458064516103</v>
      </c>
      <c r="M98" s="57"/>
      <c r="N98" s="58"/>
    </row>
    <row r="99" spans="1:14" ht="30" customHeight="1" x14ac:dyDescent="0.25">
      <c r="A99" s="76">
        <v>73</v>
      </c>
      <c r="B99" s="23" t="s">
        <v>419</v>
      </c>
      <c r="C99" s="14"/>
      <c r="D99" s="28" t="s">
        <v>77</v>
      </c>
      <c r="E99" s="28" t="s">
        <v>33</v>
      </c>
      <c r="F99" s="28" t="s">
        <v>86</v>
      </c>
      <c r="G99" s="84">
        <v>97110</v>
      </c>
      <c r="H99" s="45">
        <f t="shared" si="9"/>
        <v>0.1305241935483871</v>
      </c>
      <c r="I99" s="43">
        <f t="shared" si="6"/>
        <v>646833.6</v>
      </c>
      <c r="J99" s="45">
        <f t="shared" si="7"/>
        <v>0.86939999999999995</v>
      </c>
      <c r="K99" s="62">
        <f t="shared" si="8"/>
        <v>15.013134753667714</v>
      </c>
      <c r="L99" s="53">
        <f t="shared" si="5"/>
        <v>0.37347580645161293</v>
      </c>
      <c r="M99" s="57"/>
      <c r="N99" s="58"/>
    </row>
    <row r="100" spans="1:14" ht="30" customHeight="1" x14ac:dyDescent="0.25">
      <c r="A100" s="76">
        <v>74</v>
      </c>
      <c r="B100" s="23" t="s">
        <v>90</v>
      </c>
      <c r="C100" s="14"/>
      <c r="D100" s="28" t="s">
        <v>77</v>
      </c>
      <c r="E100" s="28" t="s">
        <v>33</v>
      </c>
      <c r="F100" s="28">
        <v>400</v>
      </c>
      <c r="G100" s="84">
        <v>57881.712000000116</v>
      </c>
      <c r="H100" s="45">
        <f t="shared" si="9"/>
        <v>7.7798000000000159E-2</v>
      </c>
      <c r="I100" s="43">
        <f t="shared" si="6"/>
        <v>410687.99999999994</v>
      </c>
      <c r="J100" s="45">
        <f t="shared" si="7"/>
        <v>0.55199999999999994</v>
      </c>
      <c r="K100" s="62">
        <f t="shared" si="8"/>
        <v>14.093840579710177</v>
      </c>
      <c r="L100" s="53">
        <f t="shared" si="5"/>
        <v>0.24220199999999992</v>
      </c>
      <c r="M100" s="57"/>
      <c r="N100" s="58"/>
    </row>
    <row r="101" spans="1:14" ht="30" customHeight="1" x14ac:dyDescent="0.25">
      <c r="A101" s="76">
        <v>75</v>
      </c>
      <c r="B101" s="23" t="s">
        <v>421</v>
      </c>
      <c r="C101" s="14"/>
      <c r="D101" s="28" t="s">
        <v>91</v>
      </c>
      <c r="E101" s="28" t="s">
        <v>33</v>
      </c>
      <c r="F101" s="28">
        <v>160</v>
      </c>
      <c r="G101" s="84">
        <v>30398.435999999929</v>
      </c>
      <c r="H101" s="45">
        <f t="shared" si="9"/>
        <v>4.0858112903225711E-2</v>
      </c>
      <c r="I101" s="43">
        <f t="shared" si="6"/>
        <v>164275.19999999998</v>
      </c>
      <c r="J101" s="45">
        <f t="shared" si="7"/>
        <v>0.2208</v>
      </c>
      <c r="K101" s="62">
        <f t="shared" si="8"/>
        <v>18.504580119214545</v>
      </c>
      <c r="L101" s="53">
        <f t="shared" si="5"/>
        <v>8.7141887096774284E-2</v>
      </c>
      <c r="M101" s="57"/>
      <c r="N101" s="58"/>
    </row>
    <row r="102" spans="1:14" ht="30" customHeight="1" x14ac:dyDescent="0.25">
      <c r="A102" s="76">
        <v>76</v>
      </c>
      <c r="B102" s="23" t="s">
        <v>422</v>
      </c>
      <c r="C102" s="14"/>
      <c r="D102" s="28" t="s">
        <v>91</v>
      </c>
      <c r="E102" s="28" t="s">
        <v>33</v>
      </c>
      <c r="F102" s="28">
        <v>400</v>
      </c>
      <c r="G102" s="84">
        <v>25779.371999999858</v>
      </c>
      <c r="H102" s="45">
        <f t="shared" si="9"/>
        <v>3.4649693548386908E-2</v>
      </c>
      <c r="I102" s="43">
        <f t="shared" si="6"/>
        <v>410687.99999999994</v>
      </c>
      <c r="J102" s="45">
        <f t="shared" si="7"/>
        <v>0.55199999999999994</v>
      </c>
      <c r="K102" s="62">
        <f t="shared" si="8"/>
        <v>6.2771183964469044</v>
      </c>
      <c r="L102" s="53">
        <f t="shared" si="5"/>
        <v>0.28535030645161313</v>
      </c>
      <c r="M102" s="57"/>
      <c r="N102" s="58"/>
    </row>
    <row r="103" spans="1:14" ht="30" customHeight="1" x14ac:dyDescent="0.25">
      <c r="A103" s="76">
        <v>77</v>
      </c>
      <c r="B103" s="23" t="s">
        <v>423</v>
      </c>
      <c r="C103" s="14"/>
      <c r="D103" s="28" t="s">
        <v>91</v>
      </c>
      <c r="E103" s="28" t="s">
        <v>33</v>
      </c>
      <c r="F103" s="28">
        <v>400</v>
      </c>
      <c r="G103" s="84">
        <v>77704.680000000517</v>
      </c>
      <c r="H103" s="45">
        <f t="shared" si="9"/>
        <v>0.10444177419354908</v>
      </c>
      <c r="I103" s="43">
        <f t="shared" si="6"/>
        <v>410687.99999999994</v>
      </c>
      <c r="J103" s="45">
        <f t="shared" si="7"/>
        <v>0.55199999999999994</v>
      </c>
      <c r="K103" s="62">
        <f t="shared" si="8"/>
        <v>18.920611266947301</v>
      </c>
      <c r="L103" s="53">
        <f t="shared" si="5"/>
        <v>0.21555822580645098</v>
      </c>
      <c r="M103" s="57"/>
      <c r="N103" s="58"/>
    </row>
    <row r="104" spans="1:14" ht="30" customHeight="1" x14ac:dyDescent="0.25">
      <c r="A104" s="76">
        <v>78</v>
      </c>
      <c r="B104" s="23" t="s">
        <v>424</v>
      </c>
      <c r="C104" s="14"/>
      <c r="D104" s="28" t="s">
        <v>91</v>
      </c>
      <c r="E104" s="28" t="s">
        <v>33</v>
      </c>
      <c r="F104" s="28">
        <v>320</v>
      </c>
      <c r="G104" s="84">
        <v>17732.351999999955</v>
      </c>
      <c r="H104" s="45">
        <f t="shared" si="9"/>
        <v>2.3833806451612843E-2</v>
      </c>
      <c r="I104" s="43">
        <f t="shared" si="6"/>
        <v>328550.39999999997</v>
      </c>
      <c r="J104" s="45">
        <f t="shared" si="7"/>
        <v>0.44159999999999999</v>
      </c>
      <c r="K104" s="62">
        <f t="shared" si="8"/>
        <v>5.3971482000934889</v>
      </c>
      <c r="L104" s="53">
        <f t="shared" si="5"/>
        <v>0.23216619354838716</v>
      </c>
      <c r="M104" s="57"/>
      <c r="N104" s="58"/>
    </row>
    <row r="105" spans="1:14" ht="30" customHeight="1" x14ac:dyDescent="0.25">
      <c r="A105" s="76">
        <v>79</v>
      </c>
      <c r="B105" s="23" t="s">
        <v>425</v>
      </c>
      <c r="C105" s="14"/>
      <c r="D105" s="28" t="s">
        <v>91</v>
      </c>
      <c r="E105" s="28" t="s">
        <v>33</v>
      </c>
      <c r="F105" s="28">
        <v>400</v>
      </c>
      <c r="G105" s="84">
        <v>65561.723999999813</v>
      </c>
      <c r="H105" s="45">
        <f t="shared" si="9"/>
        <v>8.8120596774193302E-2</v>
      </c>
      <c r="I105" s="43">
        <f t="shared" si="6"/>
        <v>410687.99999999994</v>
      </c>
      <c r="J105" s="45">
        <f t="shared" si="7"/>
        <v>0.55199999999999994</v>
      </c>
      <c r="K105" s="62">
        <f t="shared" si="8"/>
        <v>15.963876227208933</v>
      </c>
      <c r="L105" s="53">
        <f t="shared" si="5"/>
        <v>0.23187940322580675</v>
      </c>
      <c r="M105" s="57"/>
      <c r="N105" s="58"/>
    </row>
    <row r="106" spans="1:14" ht="30" customHeight="1" x14ac:dyDescent="0.25">
      <c r="A106" s="76">
        <v>80</v>
      </c>
      <c r="B106" s="23" t="s">
        <v>426</v>
      </c>
      <c r="C106" s="14"/>
      <c r="D106" s="28" t="s">
        <v>92</v>
      </c>
      <c r="E106" s="28" t="s">
        <v>33</v>
      </c>
      <c r="F106" s="28">
        <v>400</v>
      </c>
      <c r="G106" s="84">
        <v>82036.871999999858</v>
      </c>
      <c r="H106" s="45">
        <f t="shared" si="9"/>
        <v>0.11026461290322562</v>
      </c>
      <c r="I106" s="43">
        <f t="shared" si="6"/>
        <v>410687.99999999994</v>
      </c>
      <c r="J106" s="45">
        <f t="shared" si="7"/>
        <v>0.55199999999999994</v>
      </c>
      <c r="K106" s="62">
        <f t="shared" si="8"/>
        <v>19.975473352033628</v>
      </c>
      <c r="L106" s="53">
        <f t="shared" si="5"/>
        <v>0.20973538709677444</v>
      </c>
      <c r="M106" s="57"/>
      <c r="N106" s="58"/>
    </row>
    <row r="107" spans="1:14" ht="30" customHeight="1" x14ac:dyDescent="0.25">
      <c r="A107" s="76">
        <v>81</v>
      </c>
      <c r="B107" s="23" t="s">
        <v>427</v>
      </c>
      <c r="C107" s="14"/>
      <c r="D107" s="28" t="s">
        <v>92</v>
      </c>
      <c r="E107" s="28" t="s">
        <v>33</v>
      </c>
      <c r="F107" s="28">
        <v>400</v>
      </c>
      <c r="G107" s="84">
        <v>115082.81999999948</v>
      </c>
      <c r="H107" s="45">
        <f t="shared" si="9"/>
        <v>0.15468120967741866</v>
      </c>
      <c r="I107" s="43">
        <f t="shared" si="6"/>
        <v>410687.99999999994</v>
      </c>
      <c r="J107" s="45">
        <f t="shared" si="7"/>
        <v>0.55199999999999994</v>
      </c>
      <c r="K107" s="62">
        <f t="shared" si="8"/>
        <v>28.021958274894686</v>
      </c>
      <c r="L107" s="53">
        <f t="shared" si="5"/>
        <v>0.1653187903225814</v>
      </c>
      <c r="M107" s="57"/>
      <c r="N107" s="58"/>
    </row>
    <row r="108" spans="1:14" ht="30" customHeight="1" x14ac:dyDescent="0.25">
      <c r="A108" s="76">
        <v>82</v>
      </c>
      <c r="B108" s="23" t="s">
        <v>428</v>
      </c>
      <c r="C108" s="14"/>
      <c r="D108" s="28" t="s">
        <v>92</v>
      </c>
      <c r="E108" s="28" t="s">
        <v>33</v>
      </c>
      <c r="F108" s="28">
        <v>400</v>
      </c>
      <c r="G108" s="84">
        <v>81268.115999999573</v>
      </c>
      <c r="H108" s="45">
        <f t="shared" si="9"/>
        <v>0.10923133870967684</v>
      </c>
      <c r="I108" s="43">
        <f t="shared" si="6"/>
        <v>410687.99999999994</v>
      </c>
      <c r="J108" s="45">
        <f t="shared" si="7"/>
        <v>0.55199999999999994</v>
      </c>
      <c r="K108" s="62">
        <f t="shared" si="8"/>
        <v>19.788285998129865</v>
      </c>
      <c r="L108" s="53">
        <f t="shared" si="5"/>
        <v>0.21076866129032323</v>
      </c>
      <c r="M108" s="57"/>
      <c r="N108" s="58"/>
    </row>
    <row r="109" spans="1:14" ht="30" customHeight="1" x14ac:dyDescent="0.25">
      <c r="A109" s="76">
        <v>83</v>
      </c>
      <c r="B109" s="23" t="s">
        <v>429</v>
      </c>
      <c r="C109" s="14"/>
      <c r="D109" s="28" t="s">
        <v>92</v>
      </c>
      <c r="E109" s="28" t="s">
        <v>33</v>
      </c>
      <c r="F109" s="28">
        <v>400</v>
      </c>
      <c r="G109" s="84">
        <v>25523.903999999893</v>
      </c>
      <c r="H109" s="45">
        <f t="shared" si="9"/>
        <v>3.4306322580645018E-2</v>
      </c>
      <c r="I109" s="43">
        <f t="shared" si="6"/>
        <v>410687.99999999994</v>
      </c>
      <c r="J109" s="45">
        <f t="shared" si="7"/>
        <v>0.55199999999999994</v>
      </c>
      <c r="K109" s="62">
        <f t="shared" si="8"/>
        <v>6.2149135109864178</v>
      </c>
      <c r="L109" s="53">
        <f t="shared" si="5"/>
        <v>0.28569367741935503</v>
      </c>
      <c r="M109" s="57"/>
      <c r="N109" s="58"/>
    </row>
    <row r="110" spans="1:14" ht="30" customHeight="1" x14ac:dyDescent="0.25">
      <c r="A110" s="76">
        <v>84</v>
      </c>
      <c r="B110" s="23" t="s">
        <v>543</v>
      </c>
      <c r="C110" s="14"/>
      <c r="D110" s="28" t="s">
        <v>92</v>
      </c>
      <c r="E110" s="28" t="s">
        <v>33</v>
      </c>
      <c r="F110" s="28">
        <v>400</v>
      </c>
      <c r="G110" s="84">
        <v>89246.243999999715</v>
      </c>
      <c r="H110" s="45">
        <f t="shared" si="9"/>
        <v>0.11995462903225769</v>
      </c>
      <c r="I110" s="43">
        <f t="shared" si="6"/>
        <v>410687.99999999994</v>
      </c>
      <c r="J110" s="45">
        <f t="shared" si="7"/>
        <v>0.55199999999999994</v>
      </c>
      <c r="K110" s="62">
        <f t="shared" si="8"/>
        <v>21.730911056568424</v>
      </c>
      <c r="L110" s="53">
        <f t="shared" si="5"/>
        <v>0.20004537096774239</v>
      </c>
      <c r="M110" s="57"/>
      <c r="N110" s="58"/>
    </row>
    <row r="111" spans="1:14" ht="30" customHeight="1" x14ac:dyDescent="0.25">
      <c r="A111" s="76">
        <v>85</v>
      </c>
      <c r="B111" s="23" t="s">
        <v>430</v>
      </c>
      <c r="C111" s="14"/>
      <c r="D111" s="28" t="s">
        <v>92</v>
      </c>
      <c r="E111" s="28" t="s">
        <v>33</v>
      </c>
      <c r="F111" s="28">
        <v>400</v>
      </c>
      <c r="G111" s="84">
        <v>73746.552000000374</v>
      </c>
      <c r="H111" s="45">
        <f t="shared" si="9"/>
        <v>9.9121709677419859E-2</v>
      </c>
      <c r="I111" s="43">
        <f t="shared" si="6"/>
        <v>410687.99999999994</v>
      </c>
      <c r="J111" s="45">
        <f t="shared" si="7"/>
        <v>0.55199999999999994</v>
      </c>
      <c r="K111" s="62">
        <f t="shared" si="8"/>
        <v>17.956831463300702</v>
      </c>
      <c r="L111" s="53">
        <f t="shared" si="5"/>
        <v>0.22087829032258022</v>
      </c>
      <c r="M111" s="57"/>
      <c r="N111" s="58"/>
    </row>
    <row r="112" spans="1:14" ht="30" customHeight="1" x14ac:dyDescent="0.25">
      <c r="A112" s="76">
        <v>86</v>
      </c>
      <c r="B112" s="23" t="s">
        <v>431</v>
      </c>
      <c r="C112" s="14"/>
      <c r="D112" s="28" t="s">
        <v>92</v>
      </c>
      <c r="E112" s="28" t="s">
        <v>33</v>
      </c>
      <c r="F112" s="28">
        <v>400</v>
      </c>
      <c r="G112" s="84">
        <v>19175.400000000081</v>
      </c>
      <c r="H112" s="45">
        <f t="shared" si="9"/>
        <v>2.5773387096774302E-2</v>
      </c>
      <c r="I112" s="43">
        <f t="shared" si="6"/>
        <v>410687.99999999994</v>
      </c>
      <c r="J112" s="45">
        <f t="shared" si="7"/>
        <v>0.55199999999999994</v>
      </c>
      <c r="K112" s="62">
        <f t="shared" si="8"/>
        <v>4.6690918653576645</v>
      </c>
      <c r="L112" s="53">
        <f t="shared" si="5"/>
        <v>0.29422661290322577</v>
      </c>
      <c r="M112" s="57"/>
      <c r="N112" s="58"/>
    </row>
    <row r="113" spans="1:14" ht="30" customHeight="1" x14ac:dyDescent="0.25">
      <c r="A113" s="76">
        <v>87</v>
      </c>
      <c r="B113" s="23" t="s">
        <v>432</v>
      </c>
      <c r="C113" s="14"/>
      <c r="D113" s="28" t="s">
        <v>78</v>
      </c>
      <c r="E113" s="28" t="s">
        <v>33</v>
      </c>
      <c r="F113" s="28">
        <v>400</v>
      </c>
      <c r="G113" s="84">
        <v>80225.628000000142</v>
      </c>
      <c r="H113" s="45">
        <f t="shared" si="9"/>
        <v>0.10783014516129051</v>
      </c>
      <c r="I113" s="43">
        <f t="shared" si="6"/>
        <v>410687.99999999994</v>
      </c>
      <c r="J113" s="45">
        <f t="shared" si="7"/>
        <v>0.55199999999999994</v>
      </c>
      <c r="K113" s="62">
        <f t="shared" si="8"/>
        <v>19.534446587190313</v>
      </c>
      <c r="L113" s="53">
        <f t="shared" si="5"/>
        <v>0.21216985483870954</v>
      </c>
      <c r="M113" s="57"/>
      <c r="N113" s="58"/>
    </row>
    <row r="114" spans="1:14" ht="30" customHeight="1" x14ac:dyDescent="0.25">
      <c r="A114" s="76">
        <v>88</v>
      </c>
      <c r="B114" s="23" t="s">
        <v>433</v>
      </c>
      <c r="C114" s="14"/>
      <c r="D114" s="28" t="s">
        <v>78</v>
      </c>
      <c r="E114" s="28" t="s">
        <v>33</v>
      </c>
      <c r="F114" s="28">
        <v>400</v>
      </c>
      <c r="G114" s="84">
        <v>28324.223999999813</v>
      </c>
      <c r="H114" s="45">
        <f t="shared" si="9"/>
        <v>3.8070193548386845E-2</v>
      </c>
      <c r="I114" s="43">
        <f t="shared" si="6"/>
        <v>410687.99999999994</v>
      </c>
      <c r="J114" s="45">
        <f t="shared" si="7"/>
        <v>0.55199999999999994</v>
      </c>
      <c r="K114" s="62">
        <f t="shared" si="8"/>
        <v>6.8967741935483424</v>
      </c>
      <c r="L114" s="53">
        <f t="shared" si="5"/>
        <v>0.2819298064516132</v>
      </c>
      <c r="M114" s="57"/>
      <c r="N114" s="58"/>
    </row>
    <row r="115" spans="1:14" ht="30" customHeight="1" x14ac:dyDescent="0.25">
      <c r="A115" s="76">
        <v>89</v>
      </c>
      <c r="B115" s="23" t="s">
        <v>434</v>
      </c>
      <c r="C115" s="14"/>
      <c r="D115" s="28" t="s">
        <v>78</v>
      </c>
      <c r="E115" s="28" t="s">
        <v>33</v>
      </c>
      <c r="F115" s="28">
        <v>250</v>
      </c>
      <c r="G115" s="84">
        <v>68551.40400000033</v>
      </c>
      <c r="H115" s="45">
        <f t="shared" si="9"/>
        <v>9.2138983870968194E-2</v>
      </c>
      <c r="I115" s="43">
        <f t="shared" si="6"/>
        <v>256679.99999999997</v>
      </c>
      <c r="J115" s="45">
        <f t="shared" si="7"/>
        <v>0.34499999999999992</v>
      </c>
      <c r="K115" s="62">
        <f t="shared" si="8"/>
        <v>26.70695184665745</v>
      </c>
      <c r="L115" s="53">
        <f t="shared" si="5"/>
        <v>0.10786101612903182</v>
      </c>
      <c r="M115" s="57"/>
      <c r="N115" s="58"/>
    </row>
    <row r="116" spans="1:14" ht="30" customHeight="1" x14ac:dyDescent="0.25">
      <c r="A116" s="76">
        <v>90</v>
      </c>
      <c r="B116" s="23" t="s">
        <v>435</v>
      </c>
      <c r="C116" s="14"/>
      <c r="D116" s="28" t="s">
        <v>78</v>
      </c>
      <c r="E116" s="28" t="s">
        <v>33</v>
      </c>
      <c r="F116" s="28">
        <v>250</v>
      </c>
      <c r="G116" s="84">
        <v>29165.868000000191</v>
      </c>
      <c r="H116" s="45">
        <f t="shared" si="9"/>
        <v>3.9201435483871221E-2</v>
      </c>
      <c r="I116" s="43">
        <f t="shared" si="6"/>
        <v>256679.99999999997</v>
      </c>
      <c r="J116" s="45">
        <f t="shared" si="7"/>
        <v>0.34499999999999992</v>
      </c>
      <c r="K116" s="62">
        <f t="shared" si="8"/>
        <v>11.362734922861225</v>
      </c>
      <c r="L116" s="53">
        <f t="shared" si="5"/>
        <v>0.16079856451612878</v>
      </c>
      <c r="M116" s="57"/>
      <c r="N116" s="58"/>
    </row>
    <row r="117" spans="1:14" ht="30" customHeight="1" x14ac:dyDescent="0.25">
      <c r="A117" s="76">
        <v>91</v>
      </c>
      <c r="B117" s="23" t="s">
        <v>437</v>
      </c>
      <c r="C117" s="14"/>
      <c r="D117" s="28" t="s">
        <v>78</v>
      </c>
      <c r="E117" s="28" t="s">
        <v>33</v>
      </c>
      <c r="F117" s="28">
        <v>400</v>
      </c>
      <c r="G117" s="84">
        <v>116851.55999999843</v>
      </c>
      <c r="H117" s="45">
        <f t="shared" si="9"/>
        <v>0.15705854838709465</v>
      </c>
      <c r="I117" s="43">
        <f t="shared" si="6"/>
        <v>410687.99999999994</v>
      </c>
      <c r="J117" s="45">
        <f t="shared" si="7"/>
        <v>0.55199999999999994</v>
      </c>
      <c r="K117" s="62">
        <f t="shared" si="8"/>
        <v>28.452635577372227</v>
      </c>
      <c r="L117" s="53">
        <f t="shared" si="5"/>
        <v>0.16294145161290541</v>
      </c>
      <c r="M117" s="57"/>
      <c r="N117" s="58"/>
    </row>
    <row r="118" spans="1:14" ht="30" customHeight="1" x14ac:dyDescent="0.25">
      <c r="A118" s="76">
        <v>92</v>
      </c>
      <c r="B118" s="23" t="s">
        <v>544</v>
      </c>
      <c r="C118" s="14"/>
      <c r="D118" s="28" t="s">
        <v>93</v>
      </c>
      <c r="E118" s="28" t="s">
        <v>33</v>
      </c>
      <c r="F118" s="28">
        <v>320</v>
      </c>
      <c r="G118" s="84">
        <v>33329.303999999684</v>
      </c>
      <c r="H118" s="45">
        <f t="shared" si="9"/>
        <v>4.47974516129028E-2</v>
      </c>
      <c r="I118" s="43">
        <f t="shared" si="6"/>
        <v>328550.39999999997</v>
      </c>
      <c r="J118" s="45">
        <f t="shared" si="7"/>
        <v>0.44159999999999999</v>
      </c>
      <c r="K118" s="62">
        <f t="shared" si="8"/>
        <v>10.144350455820382</v>
      </c>
      <c r="L118" s="53">
        <f t="shared" si="5"/>
        <v>0.21120254838709721</v>
      </c>
      <c r="M118" s="57"/>
      <c r="N118" s="58"/>
    </row>
    <row r="119" spans="1:14" ht="30" customHeight="1" x14ac:dyDescent="0.25">
      <c r="A119" s="76">
        <v>93</v>
      </c>
      <c r="B119" s="23" t="s">
        <v>545</v>
      </c>
      <c r="C119" s="14"/>
      <c r="D119" s="28" t="s">
        <v>94</v>
      </c>
      <c r="E119" s="28" t="s">
        <v>33</v>
      </c>
      <c r="F119" s="28">
        <v>400</v>
      </c>
      <c r="G119" s="84">
        <v>26768.435999999929</v>
      </c>
      <c r="H119" s="45">
        <f t="shared" si="9"/>
        <v>3.5979080645161199E-2</v>
      </c>
      <c r="I119" s="43">
        <f t="shared" si="6"/>
        <v>410687.99999999994</v>
      </c>
      <c r="J119" s="45">
        <f t="shared" si="7"/>
        <v>0.55199999999999994</v>
      </c>
      <c r="K119" s="62">
        <f t="shared" si="8"/>
        <v>6.5179493922393474</v>
      </c>
      <c r="L119" s="53">
        <f t="shared" si="5"/>
        <v>0.28402091935483886</v>
      </c>
      <c r="M119" s="57"/>
      <c r="N119" s="58"/>
    </row>
    <row r="120" spans="1:14" ht="30" customHeight="1" x14ac:dyDescent="0.25">
      <c r="A120" s="76">
        <v>94</v>
      </c>
      <c r="B120" s="23" t="s">
        <v>438</v>
      </c>
      <c r="C120" s="14"/>
      <c r="D120" s="28" t="s">
        <v>95</v>
      </c>
      <c r="E120" s="28" t="s">
        <v>33</v>
      </c>
      <c r="F120" s="28">
        <v>400</v>
      </c>
      <c r="G120" s="84">
        <v>96571.871999999858</v>
      </c>
      <c r="H120" s="45">
        <f t="shared" si="9"/>
        <v>0.12980090322580626</v>
      </c>
      <c r="I120" s="43">
        <f t="shared" si="6"/>
        <v>410687.99999999994</v>
      </c>
      <c r="J120" s="45">
        <f t="shared" si="7"/>
        <v>0.55199999999999994</v>
      </c>
      <c r="K120" s="62">
        <f t="shared" si="8"/>
        <v>23.514656381486645</v>
      </c>
      <c r="L120" s="53">
        <f t="shared" si="5"/>
        <v>0.1901990967741938</v>
      </c>
      <c r="M120" s="57"/>
      <c r="N120" s="58"/>
    </row>
    <row r="121" spans="1:14" ht="30" customHeight="1" x14ac:dyDescent="0.25">
      <c r="A121" s="76">
        <v>95</v>
      </c>
      <c r="B121" s="23" t="s">
        <v>439</v>
      </c>
      <c r="C121" s="14"/>
      <c r="D121" s="28" t="s">
        <v>96</v>
      </c>
      <c r="E121" s="28" t="s">
        <v>33</v>
      </c>
      <c r="F121" s="28">
        <v>400</v>
      </c>
      <c r="G121" s="84">
        <v>38257.032000000472</v>
      </c>
      <c r="H121" s="45">
        <f t="shared" si="9"/>
        <v>5.1420741935484508E-2</v>
      </c>
      <c r="I121" s="43">
        <f t="shared" si="6"/>
        <v>410687.99999999994</v>
      </c>
      <c r="J121" s="45">
        <f t="shared" si="7"/>
        <v>0.55199999999999994</v>
      </c>
      <c r="K121" s="62">
        <f t="shared" si="8"/>
        <v>9.3153517999066136</v>
      </c>
      <c r="L121" s="53">
        <f t="shared" si="5"/>
        <v>0.26857925806451555</v>
      </c>
      <c r="M121" s="57"/>
      <c r="N121" s="58"/>
    </row>
    <row r="122" spans="1:14" ht="30" customHeight="1" x14ac:dyDescent="0.25">
      <c r="A122" s="76">
        <v>96</v>
      </c>
      <c r="B122" s="23" t="s">
        <v>440</v>
      </c>
      <c r="C122" s="14"/>
      <c r="D122" s="28" t="s">
        <v>97</v>
      </c>
      <c r="E122" s="28" t="s">
        <v>33</v>
      </c>
      <c r="F122" s="28">
        <v>320</v>
      </c>
      <c r="G122" s="84">
        <v>69974.064000000071</v>
      </c>
      <c r="H122" s="45">
        <f t="shared" si="9"/>
        <v>9.4051161290322677E-2</v>
      </c>
      <c r="I122" s="43">
        <f t="shared" si="6"/>
        <v>328550.39999999997</v>
      </c>
      <c r="J122" s="45">
        <f t="shared" si="7"/>
        <v>0.44159999999999999</v>
      </c>
      <c r="K122" s="62">
        <f t="shared" si="8"/>
        <v>21.297817321178144</v>
      </c>
      <c r="L122" s="53">
        <f t="shared" si="5"/>
        <v>0.16194883870967733</v>
      </c>
      <c r="M122" s="57"/>
      <c r="N122" s="58"/>
    </row>
    <row r="123" spans="1:14" ht="30" customHeight="1" x14ac:dyDescent="0.25">
      <c r="A123" s="76">
        <v>97</v>
      </c>
      <c r="B123" s="23" t="s">
        <v>441</v>
      </c>
      <c r="C123" s="14"/>
      <c r="D123" s="28" t="s">
        <v>98</v>
      </c>
      <c r="E123" s="28" t="s">
        <v>33</v>
      </c>
      <c r="F123" s="28">
        <v>250</v>
      </c>
      <c r="G123" s="84">
        <v>42058.583999999973</v>
      </c>
      <c r="H123" s="45">
        <f t="shared" si="9"/>
        <v>5.6530354838709641E-2</v>
      </c>
      <c r="I123" s="43">
        <f t="shared" si="6"/>
        <v>256679.99999999997</v>
      </c>
      <c r="J123" s="45">
        <f t="shared" si="7"/>
        <v>0.34499999999999992</v>
      </c>
      <c r="K123" s="62">
        <f t="shared" si="8"/>
        <v>16.385610098176709</v>
      </c>
      <c r="L123" s="53">
        <f t="shared" si="5"/>
        <v>0.14346964516129038</v>
      </c>
      <c r="M123" s="57"/>
      <c r="N123" s="58"/>
    </row>
    <row r="124" spans="1:14" ht="30" customHeight="1" x14ac:dyDescent="0.25">
      <c r="A124" s="76">
        <v>98</v>
      </c>
      <c r="B124" s="23" t="s">
        <v>442</v>
      </c>
      <c r="C124" s="14"/>
      <c r="D124" s="28" t="s">
        <v>99</v>
      </c>
      <c r="E124" s="28" t="s">
        <v>33</v>
      </c>
      <c r="F124" s="28">
        <v>250</v>
      </c>
      <c r="G124" s="84">
        <v>14896.296000000002</v>
      </c>
      <c r="H124" s="45">
        <f t="shared" si="9"/>
        <v>2.0021903225806454E-2</v>
      </c>
      <c r="I124" s="43">
        <f t="shared" si="6"/>
        <v>256679.99999999997</v>
      </c>
      <c r="J124" s="45">
        <f t="shared" si="7"/>
        <v>0.34499999999999992</v>
      </c>
      <c r="K124" s="62">
        <f t="shared" si="8"/>
        <v>5.8034502103786831</v>
      </c>
      <c r="L124" s="53">
        <f t="shared" si="5"/>
        <v>0.17997809677419355</v>
      </c>
      <c r="M124" s="57"/>
      <c r="N124" s="58"/>
    </row>
    <row r="125" spans="1:14" ht="30" customHeight="1" x14ac:dyDescent="0.25">
      <c r="A125" s="76">
        <v>99</v>
      </c>
      <c r="B125" s="23" t="s">
        <v>443</v>
      </c>
      <c r="C125" s="14"/>
      <c r="D125" s="28" t="s">
        <v>100</v>
      </c>
      <c r="E125" s="28" t="s">
        <v>33</v>
      </c>
      <c r="F125" s="28">
        <v>180</v>
      </c>
      <c r="G125" s="84">
        <v>25570.307999999786</v>
      </c>
      <c r="H125" s="45">
        <f t="shared" si="9"/>
        <v>3.4368693548386807E-2</v>
      </c>
      <c r="I125" s="43">
        <f t="shared" si="6"/>
        <v>184809.59999999998</v>
      </c>
      <c r="J125" s="45">
        <f t="shared" si="7"/>
        <v>0.24839999999999998</v>
      </c>
      <c r="K125" s="62">
        <f t="shared" si="8"/>
        <v>13.836027998545417</v>
      </c>
      <c r="L125" s="53">
        <f t="shared" si="5"/>
        <v>0.10963130645161318</v>
      </c>
      <c r="M125" s="57"/>
      <c r="N125" s="58"/>
    </row>
    <row r="126" spans="1:14" ht="30" customHeight="1" x14ac:dyDescent="0.25">
      <c r="A126" s="76">
        <v>100</v>
      </c>
      <c r="B126" s="23" t="s">
        <v>444</v>
      </c>
      <c r="C126" s="14"/>
      <c r="D126" s="28" t="s">
        <v>101</v>
      </c>
      <c r="E126" s="28" t="s">
        <v>33</v>
      </c>
      <c r="F126" s="28">
        <v>400</v>
      </c>
      <c r="G126" s="84">
        <v>57210.935999999929</v>
      </c>
      <c r="H126" s="45">
        <f t="shared" si="9"/>
        <v>7.689641935483861E-2</v>
      </c>
      <c r="I126" s="43">
        <f t="shared" si="6"/>
        <v>410687.99999999994</v>
      </c>
      <c r="J126" s="45">
        <f t="shared" si="7"/>
        <v>0.55199999999999994</v>
      </c>
      <c r="K126" s="62">
        <f t="shared" si="8"/>
        <v>13.930510752688157</v>
      </c>
      <c r="L126" s="53">
        <f t="shared" si="5"/>
        <v>0.24310358064516147</v>
      </c>
      <c r="M126" s="57"/>
      <c r="N126" s="58"/>
    </row>
    <row r="127" spans="1:14" ht="30" customHeight="1" x14ac:dyDescent="0.25">
      <c r="A127" s="76">
        <v>101</v>
      </c>
      <c r="B127" s="23" t="s">
        <v>445</v>
      </c>
      <c r="C127" s="14"/>
      <c r="D127" s="28" t="s">
        <v>102</v>
      </c>
      <c r="E127" s="28" t="s">
        <v>33</v>
      </c>
      <c r="F127" s="28">
        <v>250</v>
      </c>
      <c r="G127" s="84">
        <v>26135</v>
      </c>
      <c r="H127" s="45">
        <f t="shared" si="9"/>
        <v>3.5127688172043009E-2</v>
      </c>
      <c r="I127" s="43">
        <f t="shared" si="6"/>
        <v>256679.99999999997</v>
      </c>
      <c r="J127" s="45">
        <f t="shared" si="7"/>
        <v>0.34499999999999992</v>
      </c>
      <c r="K127" s="62">
        <f t="shared" si="8"/>
        <v>10.181938600592179</v>
      </c>
      <c r="L127" s="53">
        <f t="shared" si="5"/>
        <v>0.164872311827957</v>
      </c>
      <c r="M127" s="57"/>
      <c r="N127" s="58"/>
    </row>
    <row r="128" spans="1:14" ht="30" customHeight="1" x14ac:dyDescent="0.25">
      <c r="A128" s="76">
        <v>102</v>
      </c>
      <c r="B128" s="23" t="s">
        <v>446</v>
      </c>
      <c r="C128" s="14"/>
      <c r="D128" s="28" t="s">
        <v>103</v>
      </c>
      <c r="E128" s="28" t="s">
        <v>33</v>
      </c>
      <c r="F128" s="28">
        <v>320</v>
      </c>
      <c r="G128" s="84">
        <v>51526</v>
      </c>
      <c r="H128" s="45">
        <f t="shared" si="9"/>
        <v>6.9255376344086017E-2</v>
      </c>
      <c r="I128" s="43">
        <f t="shared" si="6"/>
        <v>328550.39999999997</v>
      </c>
      <c r="J128" s="45">
        <f t="shared" si="7"/>
        <v>0.44159999999999999</v>
      </c>
      <c r="K128" s="62">
        <f t="shared" si="8"/>
        <v>15.682829788062961</v>
      </c>
      <c r="L128" s="53">
        <f t="shared" si="5"/>
        <v>0.18674462365591399</v>
      </c>
      <c r="M128" s="57"/>
      <c r="N128" s="58"/>
    </row>
    <row r="129" spans="1:14" ht="30" customHeight="1" x14ac:dyDescent="0.25">
      <c r="A129" s="76">
        <v>103</v>
      </c>
      <c r="B129" s="23" t="s">
        <v>447</v>
      </c>
      <c r="C129" s="14"/>
      <c r="D129" s="28" t="s">
        <v>104</v>
      </c>
      <c r="E129" s="28" t="s">
        <v>33</v>
      </c>
      <c r="F129" s="28">
        <v>250</v>
      </c>
      <c r="G129" s="84">
        <v>70377</v>
      </c>
      <c r="H129" s="45">
        <f t="shared" si="9"/>
        <v>9.4592741935483865E-2</v>
      </c>
      <c r="I129" s="43">
        <f t="shared" si="6"/>
        <v>256679.99999999997</v>
      </c>
      <c r="J129" s="45">
        <f t="shared" si="7"/>
        <v>0.34499999999999992</v>
      </c>
      <c r="K129" s="62">
        <f t="shared" si="8"/>
        <v>27.418186068256194</v>
      </c>
      <c r="L129" s="53">
        <f t="shared" si="5"/>
        <v>0.10540725806451615</v>
      </c>
      <c r="M129" s="57"/>
      <c r="N129" s="58"/>
    </row>
    <row r="130" spans="1:14" ht="30" customHeight="1" x14ac:dyDescent="0.25">
      <c r="A130" s="76">
        <v>104</v>
      </c>
      <c r="B130" s="23" t="s">
        <v>448</v>
      </c>
      <c r="C130" s="14"/>
      <c r="D130" s="28" t="s">
        <v>105</v>
      </c>
      <c r="E130" s="28" t="s">
        <v>33</v>
      </c>
      <c r="F130" s="28">
        <v>400</v>
      </c>
      <c r="G130" s="84">
        <v>48302</v>
      </c>
      <c r="H130" s="45">
        <f t="shared" si="9"/>
        <v>6.4922043010752689E-2</v>
      </c>
      <c r="I130" s="43">
        <f t="shared" si="6"/>
        <v>410687.99999999994</v>
      </c>
      <c r="J130" s="45">
        <f t="shared" si="7"/>
        <v>0.55199999999999994</v>
      </c>
      <c r="K130" s="62">
        <f t="shared" si="8"/>
        <v>11.761239675860995</v>
      </c>
      <c r="L130" s="53">
        <f t="shared" si="5"/>
        <v>0.2550779569892474</v>
      </c>
      <c r="M130" s="57"/>
      <c r="N130" s="58"/>
    </row>
    <row r="131" spans="1:14" ht="30" customHeight="1" x14ac:dyDescent="0.25">
      <c r="A131" s="76">
        <v>105</v>
      </c>
      <c r="B131" s="23" t="s">
        <v>449</v>
      </c>
      <c r="C131" s="14"/>
      <c r="D131" s="28" t="s">
        <v>105</v>
      </c>
      <c r="E131" s="28" t="s">
        <v>33</v>
      </c>
      <c r="F131" s="28">
        <v>250</v>
      </c>
      <c r="G131" s="84">
        <v>35595</v>
      </c>
      <c r="H131" s="45">
        <f t="shared" si="9"/>
        <v>4.7842741935483872E-2</v>
      </c>
      <c r="I131" s="43">
        <f t="shared" si="6"/>
        <v>256679.99999999997</v>
      </c>
      <c r="J131" s="45">
        <f t="shared" si="7"/>
        <v>0.34499999999999992</v>
      </c>
      <c r="K131" s="62">
        <f t="shared" si="8"/>
        <v>13.867461430575037</v>
      </c>
      <c r="L131" s="53">
        <f t="shared" si="5"/>
        <v>0.15215725806451613</v>
      </c>
      <c r="M131" s="57"/>
      <c r="N131" s="58"/>
    </row>
    <row r="132" spans="1:14" ht="30" customHeight="1" x14ac:dyDescent="0.25">
      <c r="A132" s="76">
        <v>106</v>
      </c>
      <c r="B132" s="23" t="s">
        <v>450</v>
      </c>
      <c r="C132" s="14"/>
      <c r="D132" s="28" t="s">
        <v>106</v>
      </c>
      <c r="E132" s="28" t="s">
        <v>33</v>
      </c>
      <c r="F132" s="28">
        <v>320</v>
      </c>
      <c r="G132" s="84">
        <v>43433</v>
      </c>
      <c r="H132" s="45">
        <f t="shared" si="9"/>
        <v>5.8377688172043009E-2</v>
      </c>
      <c r="I132" s="43">
        <f t="shared" si="6"/>
        <v>328550.39999999997</v>
      </c>
      <c r="J132" s="45">
        <f t="shared" si="7"/>
        <v>0.44159999999999999</v>
      </c>
      <c r="K132" s="62">
        <f t="shared" si="8"/>
        <v>13.219585183886554</v>
      </c>
      <c r="L132" s="53">
        <f t="shared" si="5"/>
        <v>0.197622311827957</v>
      </c>
      <c r="M132" s="57"/>
      <c r="N132" s="58"/>
    </row>
    <row r="133" spans="1:14" ht="30" customHeight="1" x14ac:dyDescent="0.25">
      <c r="A133" s="76">
        <v>107</v>
      </c>
      <c r="B133" s="23" t="s">
        <v>451</v>
      </c>
      <c r="C133" s="14"/>
      <c r="D133" s="28" t="s">
        <v>106</v>
      </c>
      <c r="E133" s="28" t="s">
        <v>33</v>
      </c>
      <c r="F133" s="28">
        <v>400</v>
      </c>
      <c r="G133" s="84">
        <v>56536</v>
      </c>
      <c r="H133" s="45">
        <f t="shared" si="9"/>
        <v>7.5989247311827948E-2</v>
      </c>
      <c r="I133" s="43">
        <f t="shared" si="6"/>
        <v>410687.99999999994</v>
      </c>
      <c r="J133" s="45">
        <f t="shared" si="7"/>
        <v>0.55199999999999994</v>
      </c>
      <c r="K133" s="62">
        <f t="shared" si="8"/>
        <v>13.766167991273182</v>
      </c>
      <c r="L133" s="53">
        <f t="shared" si="5"/>
        <v>0.24401075268817213</v>
      </c>
      <c r="M133" s="57"/>
      <c r="N133" s="58"/>
    </row>
    <row r="134" spans="1:14" ht="30" customHeight="1" x14ac:dyDescent="0.25">
      <c r="A134" s="76">
        <v>108</v>
      </c>
      <c r="B134" s="23" t="s">
        <v>452</v>
      </c>
      <c r="C134" s="14"/>
      <c r="D134" s="28" t="s">
        <v>107</v>
      </c>
      <c r="E134" s="28" t="s">
        <v>33</v>
      </c>
      <c r="F134" s="28" t="s">
        <v>81</v>
      </c>
      <c r="G134" s="84">
        <v>83969</v>
      </c>
      <c r="H134" s="45">
        <f t="shared" si="9"/>
        <v>0.11286155913978495</v>
      </c>
      <c r="I134" s="43">
        <f t="shared" si="6"/>
        <v>410687.99999999994</v>
      </c>
      <c r="J134" s="45">
        <f t="shared" si="7"/>
        <v>0.55199999999999994</v>
      </c>
      <c r="K134" s="62">
        <f t="shared" si="8"/>
        <v>20.445934626772637</v>
      </c>
      <c r="L134" s="53">
        <f t="shared" si="5"/>
        <v>0.2071384408602151</v>
      </c>
      <c r="M134" s="57"/>
      <c r="N134" s="58"/>
    </row>
    <row r="135" spans="1:14" ht="30" customHeight="1" x14ac:dyDescent="0.25">
      <c r="A135" s="76">
        <v>109</v>
      </c>
      <c r="B135" s="23" t="s">
        <v>453</v>
      </c>
      <c r="C135" s="14"/>
      <c r="D135" s="28" t="s">
        <v>108</v>
      </c>
      <c r="E135" s="28" t="s">
        <v>33</v>
      </c>
      <c r="F135" s="28">
        <v>320</v>
      </c>
      <c r="G135" s="84">
        <v>52284</v>
      </c>
      <c r="H135" s="45">
        <f t="shared" si="9"/>
        <v>7.0274193548387098E-2</v>
      </c>
      <c r="I135" s="43">
        <f t="shared" si="6"/>
        <v>328550.39999999997</v>
      </c>
      <c r="J135" s="45">
        <f t="shared" si="7"/>
        <v>0.44159999999999999</v>
      </c>
      <c r="K135" s="62">
        <f t="shared" si="8"/>
        <v>15.913540205703603</v>
      </c>
      <c r="L135" s="53">
        <f t="shared" si="5"/>
        <v>0.18572580645161291</v>
      </c>
      <c r="M135" s="57"/>
      <c r="N135" s="58"/>
    </row>
    <row r="136" spans="1:14" ht="30" customHeight="1" x14ac:dyDescent="0.25">
      <c r="A136" s="76">
        <v>110</v>
      </c>
      <c r="B136" s="23" t="s">
        <v>454</v>
      </c>
      <c r="C136" s="14"/>
      <c r="D136" s="28" t="s">
        <v>109</v>
      </c>
      <c r="E136" s="28" t="s">
        <v>33</v>
      </c>
      <c r="F136" s="28">
        <v>320</v>
      </c>
      <c r="G136" s="84">
        <v>39625</v>
      </c>
      <c r="H136" s="45">
        <f t="shared" si="9"/>
        <v>5.3259408602150539E-2</v>
      </c>
      <c r="I136" s="43">
        <f t="shared" si="6"/>
        <v>328550.39999999997</v>
      </c>
      <c r="J136" s="45">
        <f t="shared" si="7"/>
        <v>0.44159999999999999</v>
      </c>
      <c r="K136" s="62">
        <f t="shared" si="8"/>
        <v>12.06055448418264</v>
      </c>
      <c r="L136" s="53">
        <f t="shared" si="5"/>
        <v>0.20274059139784947</v>
      </c>
      <c r="M136" s="57"/>
      <c r="N136" s="58"/>
    </row>
    <row r="137" spans="1:14" ht="30" customHeight="1" x14ac:dyDescent="0.25">
      <c r="A137" s="76">
        <v>111</v>
      </c>
      <c r="B137" s="23" t="s">
        <v>455</v>
      </c>
      <c r="C137" s="14"/>
      <c r="D137" s="28" t="s">
        <v>109</v>
      </c>
      <c r="E137" s="28" t="s">
        <v>33</v>
      </c>
      <c r="F137" s="28" t="s">
        <v>110</v>
      </c>
      <c r="G137" s="84">
        <v>73060</v>
      </c>
      <c r="H137" s="45">
        <f t="shared" si="9"/>
        <v>9.8198924731182802E-2</v>
      </c>
      <c r="I137" s="43">
        <f t="shared" si="6"/>
        <v>574963.19999999995</v>
      </c>
      <c r="J137" s="45">
        <f t="shared" si="7"/>
        <v>0.77279999999999993</v>
      </c>
      <c r="K137" s="62">
        <f t="shared" si="8"/>
        <v>12.706900198134422</v>
      </c>
      <c r="L137" s="53">
        <f t="shared" si="5"/>
        <v>0.34980107526881726</v>
      </c>
      <c r="M137" s="57"/>
      <c r="N137" s="58"/>
    </row>
    <row r="138" spans="1:14" ht="30" customHeight="1" x14ac:dyDescent="0.25">
      <c r="A138" s="76">
        <v>112</v>
      </c>
      <c r="B138" s="59" t="s">
        <v>456</v>
      </c>
      <c r="C138" s="14"/>
      <c r="D138" s="21" t="s">
        <v>111</v>
      </c>
      <c r="E138" s="21" t="s">
        <v>33</v>
      </c>
      <c r="F138" s="21">
        <v>250</v>
      </c>
      <c r="G138" s="84">
        <v>33993</v>
      </c>
      <c r="H138" s="17">
        <f t="shared" si="9"/>
        <v>4.5689516129032257E-2</v>
      </c>
      <c r="I138" s="16">
        <f t="shared" si="6"/>
        <v>256679.99999999997</v>
      </c>
      <c r="J138" s="17">
        <f t="shared" si="7"/>
        <v>0.34499999999999992</v>
      </c>
      <c r="K138" s="62">
        <f t="shared" si="8"/>
        <v>13.243338008415147</v>
      </c>
      <c r="L138" s="18">
        <f t="shared" si="5"/>
        <v>0.15431048387096774</v>
      </c>
      <c r="M138" s="57"/>
      <c r="N138" s="58"/>
    </row>
    <row r="139" spans="1:14" ht="30" customHeight="1" x14ac:dyDescent="0.25">
      <c r="A139" s="76">
        <v>113</v>
      </c>
      <c r="B139" s="23" t="s">
        <v>457</v>
      </c>
      <c r="C139" s="14"/>
      <c r="D139" s="28" t="s">
        <v>111</v>
      </c>
      <c r="E139" s="28" t="s">
        <v>33</v>
      </c>
      <c r="F139" s="28">
        <v>250</v>
      </c>
      <c r="G139" s="84">
        <v>71607</v>
      </c>
      <c r="H139" s="45">
        <f t="shared" si="9"/>
        <v>9.6245967741935487E-2</v>
      </c>
      <c r="I139" s="43">
        <f t="shared" si="6"/>
        <v>256679.99999999997</v>
      </c>
      <c r="J139" s="45">
        <f t="shared" si="7"/>
        <v>0.34499999999999992</v>
      </c>
      <c r="K139" s="62">
        <f t="shared" si="8"/>
        <v>27.897381954184201</v>
      </c>
      <c r="L139" s="53">
        <f t="shared" si="5"/>
        <v>0.10375403225806452</v>
      </c>
      <c r="M139" s="57"/>
      <c r="N139" s="58"/>
    </row>
    <row r="140" spans="1:14" ht="30" customHeight="1" x14ac:dyDescent="0.25">
      <c r="A140" s="113">
        <v>114</v>
      </c>
      <c r="B140" s="106" t="s">
        <v>458</v>
      </c>
      <c r="C140" s="14" t="s">
        <v>12</v>
      </c>
      <c r="D140" s="28" t="s">
        <v>112</v>
      </c>
      <c r="E140" s="28" t="s">
        <v>33</v>
      </c>
      <c r="F140" s="28">
        <v>250</v>
      </c>
      <c r="G140" s="88">
        <v>27283.599999999933</v>
      </c>
      <c r="H140" s="45">
        <f t="shared" si="9"/>
        <v>3.6671505376343991E-2</v>
      </c>
      <c r="I140" s="43">
        <f t="shared" si="6"/>
        <v>256679.99999999997</v>
      </c>
      <c r="J140" s="45">
        <f t="shared" si="7"/>
        <v>0.34499999999999992</v>
      </c>
      <c r="K140" s="62">
        <f t="shared" si="8"/>
        <v>10.629421848215651</v>
      </c>
      <c r="L140" s="53">
        <f t="shared" si="5"/>
        <v>0.16332849462365601</v>
      </c>
      <c r="M140" s="57"/>
      <c r="N140" s="58"/>
    </row>
    <row r="141" spans="1:14" ht="30" customHeight="1" x14ac:dyDescent="0.25">
      <c r="A141" s="114"/>
      <c r="B141" s="107"/>
      <c r="C141" s="14" t="s">
        <v>15</v>
      </c>
      <c r="D141" s="28" t="s">
        <v>112</v>
      </c>
      <c r="E141" s="28" t="s">
        <v>33</v>
      </c>
      <c r="F141" s="28">
        <v>250</v>
      </c>
      <c r="G141" s="88">
        <v>15676.180000000022</v>
      </c>
      <c r="H141" s="45">
        <f t="shared" si="9"/>
        <v>2.1070134408602181E-2</v>
      </c>
      <c r="I141" s="43">
        <f t="shared" si="6"/>
        <v>256679.99999999997</v>
      </c>
      <c r="J141" s="45">
        <f t="shared" si="7"/>
        <v>0.34499999999999992</v>
      </c>
      <c r="K141" s="62">
        <f t="shared" si="8"/>
        <v>6.1072853358267194</v>
      </c>
      <c r="L141" s="53">
        <f t="shared" si="5"/>
        <v>0.17892986559139784</v>
      </c>
      <c r="M141" s="57"/>
      <c r="N141" s="58"/>
    </row>
    <row r="142" spans="1:14" ht="30" customHeight="1" x14ac:dyDescent="0.25">
      <c r="A142" s="14">
        <v>115</v>
      </c>
      <c r="B142" s="23" t="s">
        <v>459</v>
      </c>
      <c r="C142" s="14"/>
      <c r="D142" s="28" t="s">
        <v>98</v>
      </c>
      <c r="E142" s="28" t="s">
        <v>33</v>
      </c>
      <c r="F142" s="28">
        <v>400</v>
      </c>
      <c r="G142" s="84">
        <v>24316.631999999809</v>
      </c>
      <c r="H142" s="45">
        <f t="shared" si="9"/>
        <v>3.2683645161290069E-2</v>
      </c>
      <c r="I142" s="43">
        <f t="shared" si="6"/>
        <v>410687.99999999994</v>
      </c>
      <c r="J142" s="45">
        <f t="shared" si="7"/>
        <v>0.55199999999999994</v>
      </c>
      <c r="K142" s="62">
        <f t="shared" si="8"/>
        <v>5.9209502103786358</v>
      </c>
      <c r="L142" s="53">
        <f t="shared" si="5"/>
        <v>0.28731635483870999</v>
      </c>
      <c r="M142" s="57"/>
      <c r="N142" s="58"/>
    </row>
    <row r="143" spans="1:14" ht="30" customHeight="1" x14ac:dyDescent="0.25">
      <c r="A143" s="14">
        <v>116</v>
      </c>
      <c r="B143" s="64" t="s">
        <v>460</v>
      </c>
      <c r="C143" s="20"/>
      <c r="D143" s="28" t="s">
        <v>113</v>
      </c>
      <c r="E143" s="28" t="s">
        <v>33</v>
      </c>
      <c r="F143" s="28">
        <v>400</v>
      </c>
      <c r="G143" s="84">
        <v>19171.280000000115</v>
      </c>
      <c r="H143" s="45">
        <f t="shared" si="9"/>
        <v>2.5767849462365745E-2</v>
      </c>
      <c r="I143" s="43">
        <f t="shared" si="6"/>
        <v>410687.99999999994</v>
      </c>
      <c r="J143" s="45">
        <f t="shared" si="7"/>
        <v>0.55199999999999994</v>
      </c>
      <c r="K143" s="62">
        <f t="shared" si="8"/>
        <v>4.6680886707184328</v>
      </c>
      <c r="L143" s="53">
        <f t="shared" si="5"/>
        <v>0.2942321505376343</v>
      </c>
      <c r="M143" s="57"/>
      <c r="N143" s="58"/>
    </row>
    <row r="144" spans="1:14" ht="30" customHeight="1" x14ac:dyDescent="0.25">
      <c r="A144" s="14">
        <v>117</v>
      </c>
      <c r="B144" s="23" t="s">
        <v>461</v>
      </c>
      <c r="C144" s="14"/>
      <c r="D144" s="28" t="s">
        <v>113</v>
      </c>
      <c r="E144" s="28" t="s">
        <v>33</v>
      </c>
      <c r="F144" s="28">
        <v>250</v>
      </c>
      <c r="G144" s="84">
        <v>12066.912000000011</v>
      </c>
      <c r="H144" s="45">
        <f t="shared" si="9"/>
        <v>1.6218967741935496E-2</v>
      </c>
      <c r="I144" s="43">
        <f t="shared" si="6"/>
        <v>256679.99999999997</v>
      </c>
      <c r="J144" s="45">
        <f t="shared" si="7"/>
        <v>0.34499999999999992</v>
      </c>
      <c r="K144" s="62">
        <f t="shared" si="8"/>
        <v>4.7011500701262321</v>
      </c>
      <c r="L144" s="53">
        <f t="shared" si="5"/>
        <v>0.18378103225806453</v>
      </c>
      <c r="M144" s="57">
        <v>1</v>
      </c>
      <c r="N144" s="58"/>
    </row>
    <row r="145" spans="1:14" ht="30" customHeight="1" x14ac:dyDescent="0.25">
      <c r="A145" s="14">
        <v>118</v>
      </c>
      <c r="B145" s="23" t="s">
        <v>462</v>
      </c>
      <c r="C145" s="14"/>
      <c r="D145" s="28" t="s">
        <v>114</v>
      </c>
      <c r="E145" s="28" t="s">
        <v>33</v>
      </c>
      <c r="F145" s="28">
        <v>400</v>
      </c>
      <c r="G145" s="84">
        <v>87281.256000000285</v>
      </c>
      <c r="H145" s="45">
        <f t="shared" si="9"/>
        <v>0.11731351612903264</v>
      </c>
      <c r="I145" s="43">
        <f t="shared" si="6"/>
        <v>410687.99999999994</v>
      </c>
      <c r="J145" s="45">
        <f t="shared" si="7"/>
        <v>0.55199999999999994</v>
      </c>
      <c r="K145" s="62">
        <f t="shared" si="8"/>
        <v>21.252448574100118</v>
      </c>
      <c r="L145" s="53">
        <f t="shared" ref="L145:L208" si="10">F145/1000*0.8-H145</f>
        <v>0.20268648387096744</v>
      </c>
      <c r="M145" s="57"/>
      <c r="N145" s="58"/>
    </row>
    <row r="146" spans="1:14" ht="30" customHeight="1" x14ac:dyDescent="0.25">
      <c r="A146" s="14">
        <v>119</v>
      </c>
      <c r="B146" s="23" t="s">
        <v>463</v>
      </c>
      <c r="C146" s="14"/>
      <c r="D146" s="28" t="s">
        <v>115</v>
      </c>
      <c r="E146" s="28" t="s">
        <v>33</v>
      </c>
      <c r="F146" s="28">
        <v>250</v>
      </c>
      <c r="G146" s="84">
        <v>17068.8299999999</v>
      </c>
      <c r="H146" s="45">
        <f t="shared" si="9"/>
        <v>2.2941975806451478E-2</v>
      </c>
      <c r="I146" s="43">
        <f t="shared" ref="I146:I209" si="11">F146*744*1.38</f>
        <v>256679.99999999997</v>
      </c>
      <c r="J146" s="45">
        <f t="shared" ref="J146:J209" si="12">I146/744/1000</f>
        <v>0.34499999999999992</v>
      </c>
      <c r="K146" s="62">
        <f t="shared" ref="K146:K209" si="13">(G146/I146)*100</f>
        <v>6.6498480598410081</v>
      </c>
      <c r="L146" s="53">
        <f t="shared" si="10"/>
        <v>0.17705802419354855</v>
      </c>
      <c r="M146" s="57"/>
      <c r="N146" s="58"/>
    </row>
    <row r="147" spans="1:14" ht="30" customHeight="1" x14ac:dyDescent="0.25">
      <c r="A147" s="14">
        <v>120</v>
      </c>
      <c r="B147" s="23" t="s">
        <v>546</v>
      </c>
      <c r="C147" s="14"/>
      <c r="D147" s="28" t="s">
        <v>116</v>
      </c>
      <c r="E147" s="28" t="s">
        <v>33</v>
      </c>
      <c r="F147" s="28">
        <v>400</v>
      </c>
      <c r="G147" s="84">
        <v>43041</v>
      </c>
      <c r="H147" s="45">
        <f t="shared" si="9"/>
        <v>5.7850806451612904E-2</v>
      </c>
      <c r="I147" s="43">
        <f t="shared" si="11"/>
        <v>410687.99999999994</v>
      </c>
      <c r="J147" s="45">
        <f t="shared" si="12"/>
        <v>0.55199999999999994</v>
      </c>
      <c r="K147" s="62">
        <f t="shared" si="13"/>
        <v>10.480218560074803</v>
      </c>
      <c r="L147" s="53">
        <f t="shared" si="10"/>
        <v>0.26214919354838717</v>
      </c>
      <c r="M147" s="57"/>
      <c r="N147" s="58"/>
    </row>
    <row r="148" spans="1:14" ht="30" customHeight="1" x14ac:dyDescent="0.25">
      <c r="A148" s="14">
        <v>121</v>
      </c>
      <c r="B148" s="23" t="s">
        <v>547</v>
      </c>
      <c r="C148" s="14"/>
      <c r="D148" s="28" t="s">
        <v>116</v>
      </c>
      <c r="E148" s="28" t="s">
        <v>33</v>
      </c>
      <c r="F148" s="28">
        <v>400</v>
      </c>
      <c r="G148" s="84">
        <v>49653</v>
      </c>
      <c r="H148" s="45">
        <f t="shared" ref="H148:H210" si="14">G148/744/1000</f>
        <v>6.6737903225806444E-2</v>
      </c>
      <c r="I148" s="43">
        <f t="shared" si="11"/>
        <v>410687.99999999994</v>
      </c>
      <c r="J148" s="45">
        <f t="shared" si="12"/>
        <v>0.55199999999999994</v>
      </c>
      <c r="K148" s="62">
        <f t="shared" si="13"/>
        <v>12.090199859747546</v>
      </c>
      <c r="L148" s="53">
        <f t="shared" si="10"/>
        <v>0.25326209677419365</v>
      </c>
      <c r="M148" s="57"/>
      <c r="N148" s="58"/>
    </row>
    <row r="149" spans="1:14" ht="30" customHeight="1" x14ac:dyDescent="0.25">
      <c r="A149" s="14">
        <v>122</v>
      </c>
      <c r="B149" s="23" t="s">
        <v>464</v>
      </c>
      <c r="C149" s="14"/>
      <c r="D149" s="28" t="s">
        <v>116</v>
      </c>
      <c r="E149" s="28" t="s">
        <v>33</v>
      </c>
      <c r="F149" s="28">
        <v>400</v>
      </c>
      <c r="G149" s="84">
        <v>60624</v>
      </c>
      <c r="H149" s="45">
        <f t="shared" si="14"/>
        <v>8.1483870967741942E-2</v>
      </c>
      <c r="I149" s="43">
        <f t="shared" si="11"/>
        <v>410687.99999999994</v>
      </c>
      <c r="J149" s="45">
        <f t="shared" si="12"/>
        <v>0.55199999999999994</v>
      </c>
      <c r="K149" s="62">
        <f t="shared" si="13"/>
        <v>14.761570827489484</v>
      </c>
      <c r="L149" s="53">
        <f t="shared" si="10"/>
        <v>0.23851612903225811</v>
      </c>
      <c r="M149" s="57"/>
      <c r="N149" s="58"/>
    </row>
    <row r="150" spans="1:14" ht="30" customHeight="1" x14ac:dyDescent="0.25">
      <c r="A150" s="14">
        <v>123</v>
      </c>
      <c r="B150" s="23" t="s">
        <v>465</v>
      </c>
      <c r="C150" s="14"/>
      <c r="D150" s="28" t="s">
        <v>117</v>
      </c>
      <c r="E150" s="28" t="s">
        <v>33</v>
      </c>
      <c r="F150" s="28">
        <v>250</v>
      </c>
      <c r="G150" s="84">
        <v>5070</v>
      </c>
      <c r="H150" s="45">
        <f t="shared" si="14"/>
        <v>6.8145161290322576E-3</v>
      </c>
      <c r="I150" s="43">
        <f t="shared" si="11"/>
        <v>256679.99999999997</v>
      </c>
      <c r="J150" s="45">
        <f t="shared" si="12"/>
        <v>0.34499999999999992</v>
      </c>
      <c r="K150" s="62">
        <f t="shared" si="13"/>
        <v>1.9752220663861619</v>
      </c>
      <c r="L150" s="53">
        <f t="shared" si="10"/>
        <v>0.19318548387096776</v>
      </c>
      <c r="M150" s="57"/>
      <c r="N150" s="58"/>
    </row>
    <row r="151" spans="1:14" ht="30" customHeight="1" x14ac:dyDescent="0.25">
      <c r="A151" s="14">
        <v>124</v>
      </c>
      <c r="B151" s="23" t="s">
        <v>466</v>
      </c>
      <c r="C151" s="14"/>
      <c r="D151" s="28" t="s">
        <v>84</v>
      </c>
      <c r="E151" s="28" t="s">
        <v>33</v>
      </c>
      <c r="F151" s="28">
        <v>400</v>
      </c>
      <c r="G151" s="84">
        <v>19859</v>
      </c>
      <c r="H151" s="45">
        <f t="shared" si="14"/>
        <v>2.669220430107527E-2</v>
      </c>
      <c r="I151" s="43">
        <f t="shared" si="11"/>
        <v>410687.99999999994</v>
      </c>
      <c r="J151" s="45">
        <f t="shared" si="12"/>
        <v>0.55199999999999994</v>
      </c>
      <c r="K151" s="62">
        <f t="shared" si="13"/>
        <v>4.8355442574411729</v>
      </c>
      <c r="L151" s="53">
        <f t="shared" si="10"/>
        <v>0.29330779569892479</v>
      </c>
      <c r="M151" s="57"/>
      <c r="N151" s="58"/>
    </row>
    <row r="152" spans="1:14" ht="30" customHeight="1" x14ac:dyDescent="0.25">
      <c r="A152" s="14">
        <v>125</v>
      </c>
      <c r="B152" s="23" t="s">
        <v>467</v>
      </c>
      <c r="C152" s="14"/>
      <c r="D152" s="28" t="s">
        <v>118</v>
      </c>
      <c r="E152" s="28" t="s">
        <v>33</v>
      </c>
      <c r="F152" s="28">
        <v>320</v>
      </c>
      <c r="G152" s="84">
        <v>89762</v>
      </c>
      <c r="H152" s="45">
        <f t="shared" si="14"/>
        <v>0.12064784946236559</v>
      </c>
      <c r="I152" s="43">
        <f t="shared" si="11"/>
        <v>328550.39999999997</v>
      </c>
      <c r="J152" s="45">
        <f t="shared" si="12"/>
        <v>0.44159999999999999</v>
      </c>
      <c r="K152" s="62">
        <f t="shared" si="13"/>
        <v>27.320618084774821</v>
      </c>
      <c r="L152" s="53">
        <f t="shared" si="10"/>
        <v>0.13535215053763441</v>
      </c>
      <c r="M152" s="57"/>
      <c r="N152" s="58"/>
    </row>
    <row r="153" spans="1:14" ht="30" customHeight="1" x14ac:dyDescent="0.25">
      <c r="A153" s="14">
        <v>126</v>
      </c>
      <c r="B153" s="23" t="s">
        <v>548</v>
      </c>
      <c r="C153" s="14"/>
      <c r="D153" s="28" t="s">
        <v>119</v>
      </c>
      <c r="E153" s="28" t="s">
        <v>33</v>
      </c>
      <c r="F153" s="28">
        <v>250</v>
      </c>
      <c r="G153" s="84">
        <v>480</v>
      </c>
      <c r="H153" s="45">
        <f t="shared" si="14"/>
        <v>6.4516129032258064E-4</v>
      </c>
      <c r="I153" s="43">
        <f t="shared" si="11"/>
        <v>256679.99999999997</v>
      </c>
      <c r="J153" s="45">
        <f t="shared" si="12"/>
        <v>0.34499999999999992</v>
      </c>
      <c r="K153" s="62">
        <f t="shared" si="13"/>
        <v>0.18700327255726978</v>
      </c>
      <c r="L153" s="53">
        <f t="shared" si="10"/>
        <v>0.19935483870967743</v>
      </c>
      <c r="M153" s="57"/>
      <c r="N153" s="58"/>
    </row>
    <row r="154" spans="1:14" ht="30" customHeight="1" x14ac:dyDescent="0.25">
      <c r="A154" s="14">
        <v>127</v>
      </c>
      <c r="B154" s="23" t="s">
        <v>468</v>
      </c>
      <c r="C154" s="14"/>
      <c r="D154" s="28" t="s">
        <v>98</v>
      </c>
      <c r="E154" s="28" t="s">
        <v>33</v>
      </c>
      <c r="F154" s="28">
        <v>400</v>
      </c>
      <c r="G154" s="84">
        <v>23801</v>
      </c>
      <c r="H154" s="45">
        <f t="shared" si="14"/>
        <v>3.199059139784946E-2</v>
      </c>
      <c r="I154" s="43">
        <f t="shared" si="11"/>
        <v>410687.99999999994</v>
      </c>
      <c r="J154" s="45">
        <f t="shared" si="12"/>
        <v>0.55199999999999994</v>
      </c>
      <c r="K154" s="62">
        <f t="shared" si="13"/>
        <v>5.7953969923640338</v>
      </c>
      <c r="L154" s="53">
        <f t="shared" si="10"/>
        <v>0.28800940860215063</v>
      </c>
      <c r="M154" s="57"/>
      <c r="N154" s="58"/>
    </row>
    <row r="155" spans="1:14" ht="30" customHeight="1" x14ac:dyDescent="0.25">
      <c r="A155" s="14">
        <v>128</v>
      </c>
      <c r="B155" s="23" t="s">
        <v>469</v>
      </c>
      <c r="C155" s="14"/>
      <c r="D155" s="28" t="s">
        <v>101</v>
      </c>
      <c r="E155" s="28" t="s">
        <v>33</v>
      </c>
      <c r="F155" s="28">
        <v>320</v>
      </c>
      <c r="G155" s="84">
        <v>43300</v>
      </c>
      <c r="H155" s="45">
        <f t="shared" si="14"/>
        <v>5.8198924731182794E-2</v>
      </c>
      <c r="I155" s="43">
        <f t="shared" si="11"/>
        <v>328550.39999999997</v>
      </c>
      <c r="J155" s="45">
        <f t="shared" si="12"/>
        <v>0.44159999999999999</v>
      </c>
      <c r="K155" s="62">
        <f t="shared" si="13"/>
        <v>13.179104332242483</v>
      </c>
      <c r="L155" s="53">
        <f t="shared" si="10"/>
        <v>0.19780107526881721</v>
      </c>
      <c r="M155" s="57"/>
      <c r="N155" s="58"/>
    </row>
    <row r="156" spans="1:14" ht="30" customHeight="1" x14ac:dyDescent="0.25">
      <c r="A156" s="14">
        <v>129</v>
      </c>
      <c r="B156" s="64" t="s">
        <v>120</v>
      </c>
      <c r="C156" s="14"/>
      <c r="D156" s="28" t="s">
        <v>121</v>
      </c>
      <c r="E156" s="28" t="s">
        <v>33</v>
      </c>
      <c r="F156" s="28">
        <v>400</v>
      </c>
      <c r="G156" s="84">
        <v>3061</v>
      </c>
      <c r="H156" s="45">
        <f t="shared" si="14"/>
        <v>4.1142473118279572E-3</v>
      </c>
      <c r="I156" s="43">
        <f t="shared" si="11"/>
        <v>410687.99999999994</v>
      </c>
      <c r="J156" s="45">
        <f t="shared" si="12"/>
        <v>0.55199999999999994</v>
      </c>
      <c r="K156" s="62">
        <f t="shared" si="13"/>
        <v>0.74533465793984743</v>
      </c>
      <c r="L156" s="53">
        <f t="shared" si="10"/>
        <v>0.31588575268817209</v>
      </c>
      <c r="M156" s="57"/>
      <c r="N156" s="58"/>
    </row>
    <row r="157" spans="1:14" ht="30" customHeight="1" x14ac:dyDescent="0.25">
      <c r="A157" s="14">
        <v>130</v>
      </c>
      <c r="B157" s="23" t="s">
        <v>549</v>
      </c>
      <c r="C157" s="14"/>
      <c r="D157" s="28" t="s">
        <v>94</v>
      </c>
      <c r="E157" s="28" t="s">
        <v>33</v>
      </c>
      <c r="F157" s="28">
        <v>250</v>
      </c>
      <c r="G157" s="84">
        <v>13120</v>
      </c>
      <c r="H157" s="45">
        <f t="shared" si="14"/>
        <v>1.7634408602150535E-2</v>
      </c>
      <c r="I157" s="43">
        <f t="shared" si="11"/>
        <v>256679.99999999997</v>
      </c>
      <c r="J157" s="45">
        <f t="shared" si="12"/>
        <v>0.34499999999999992</v>
      </c>
      <c r="K157" s="62">
        <f t="shared" si="13"/>
        <v>5.1114227832320402</v>
      </c>
      <c r="L157" s="53">
        <f t="shared" si="10"/>
        <v>0.18236559139784947</v>
      </c>
      <c r="M157" s="57"/>
      <c r="N157" s="58"/>
    </row>
    <row r="158" spans="1:14" ht="30" customHeight="1" x14ac:dyDescent="0.25">
      <c r="A158" s="14">
        <v>131</v>
      </c>
      <c r="B158" s="23" t="s">
        <v>470</v>
      </c>
      <c r="C158" s="14"/>
      <c r="D158" s="28" t="s">
        <v>122</v>
      </c>
      <c r="E158" s="28" t="s">
        <v>33</v>
      </c>
      <c r="F158" s="28">
        <v>400</v>
      </c>
      <c r="G158" s="84">
        <v>26465</v>
      </c>
      <c r="H158" s="45">
        <f t="shared" si="14"/>
        <v>3.5571236559139782E-2</v>
      </c>
      <c r="I158" s="43">
        <f t="shared" si="11"/>
        <v>410687.99999999994</v>
      </c>
      <c r="J158" s="45">
        <f t="shared" si="12"/>
        <v>0.55199999999999994</v>
      </c>
      <c r="K158" s="62">
        <f t="shared" si="13"/>
        <v>6.444064594047064</v>
      </c>
      <c r="L158" s="53">
        <f t="shared" si="10"/>
        <v>0.28442876344086027</v>
      </c>
      <c r="M158" s="57"/>
      <c r="N158" s="58"/>
    </row>
    <row r="159" spans="1:14" ht="30" customHeight="1" x14ac:dyDescent="0.25">
      <c r="A159" s="14">
        <v>132</v>
      </c>
      <c r="B159" s="23" t="s">
        <v>471</v>
      </c>
      <c r="C159" s="14"/>
      <c r="D159" s="54" t="s">
        <v>123</v>
      </c>
      <c r="E159" s="28" t="s">
        <v>33</v>
      </c>
      <c r="F159" s="28">
        <v>320</v>
      </c>
      <c r="G159" s="84">
        <v>60981</v>
      </c>
      <c r="H159" s="45">
        <f t="shared" si="14"/>
        <v>8.1963709677419366E-2</v>
      </c>
      <c r="I159" s="43">
        <f t="shared" si="11"/>
        <v>328550.39999999997</v>
      </c>
      <c r="J159" s="45">
        <f t="shared" si="12"/>
        <v>0.44159999999999999</v>
      </c>
      <c r="K159" s="62">
        <f t="shared" si="13"/>
        <v>18.560622662459096</v>
      </c>
      <c r="L159" s="53">
        <f t="shared" si="10"/>
        <v>0.17403629032258064</v>
      </c>
      <c r="M159" s="57"/>
      <c r="N159" s="58"/>
    </row>
    <row r="160" spans="1:14" ht="30" customHeight="1" x14ac:dyDescent="0.25">
      <c r="A160" s="14">
        <v>133</v>
      </c>
      <c r="B160" s="23" t="s">
        <v>124</v>
      </c>
      <c r="C160" s="14"/>
      <c r="D160" s="54" t="s">
        <v>123</v>
      </c>
      <c r="E160" s="28" t="s">
        <v>33</v>
      </c>
      <c r="F160" s="28">
        <v>400</v>
      </c>
      <c r="G160" s="84">
        <v>70795</v>
      </c>
      <c r="H160" s="45">
        <f t="shared" si="14"/>
        <v>9.5154569892473118E-2</v>
      </c>
      <c r="I160" s="43">
        <f t="shared" si="11"/>
        <v>410687.99999999994</v>
      </c>
      <c r="J160" s="45">
        <f t="shared" si="12"/>
        <v>0.55199999999999994</v>
      </c>
      <c r="K160" s="62">
        <f t="shared" si="13"/>
        <v>17.238146719650928</v>
      </c>
      <c r="L160" s="53">
        <f t="shared" si="10"/>
        <v>0.22484543010752694</v>
      </c>
      <c r="M160" s="57"/>
      <c r="N160" s="58"/>
    </row>
    <row r="161" spans="1:14" ht="30" customHeight="1" x14ac:dyDescent="0.25">
      <c r="A161" s="14">
        <v>134</v>
      </c>
      <c r="B161" s="23" t="s">
        <v>472</v>
      </c>
      <c r="C161" s="14"/>
      <c r="D161" s="54" t="s">
        <v>123</v>
      </c>
      <c r="E161" s="28" t="s">
        <v>33</v>
      </c>
      <c r="F161" s="28">
        <v>400</v>
      </c>
      <c r="G161" s="84">
        <v>40180</v>
      </c>
      <c r="H161" s="45">
        <f t="shared" si="14"/>
        <v>5.4005376344086024E-2</v>
      </c>
      <c r="I161" s="43">
        <f t="shared" si="11"/>
        <v>410687.99999999994</v>
      </c>
      <c r="J161" s="45">
        <f t="shared" si="12"/>
        <v>0.55199999999999994</v>
      </c>
      <c r="K161" s="62">
        <f t="shared" si="13"/>
        <v>9.7835826710300786</v>
      </c>
      <c r="L161" s="53">
        <f t="shared" si="10"/>
        <v>0.26599462365591403</v>
      </c>
      <c r="M161" s="57"/>
      <c r="N161" s="58"/>
    </row>
    <row r="162" spans="1:14" ht="30" customHeight="1" x14ac:dyDescent="0.25">
      <c r="A162" s="14">
        <v>135</v>
      </c>
      <c r="B162" s="23" t="s">
        <v>550</v>
      </c>
      <c r="C162" s="14"/>
      <c r="D162" s="28" t="s">
        <v>84</v>
      </c>
      <c r="E162" s="28" t="s">
        <v>33</v>
      </c>
      <c r="F162" s="28">
        <v>400</v>
      </c>
      <c r="G162" s="84">
        <v>40310</v>
      </c>
      <c r="H162" s="45">
        <f t="shared" si="14"/>
        <v>5.4180107526881717E-2</v>
      </c>
      <c r="I162" s="43">
        <f t="shared" si="11"/>
        <v>410687.99999999994</v>
      </c>
      <c r="J162" s="45">
        <f t="shared" si="12"/>
        <v>0.55199999999999994</v>
      </c>
      <c r="K162" s="62">
        <f t="shared" si="13"/>
        <v>9.8152368708119067</v>
      </c>
      <c r="L162" s="53">
        <f t="shared" si="10"/>
        <v>0.26581989247311832</v>
      </c>
      <c r="M162" s="57"/>
      <c r="N162" s="58"/>
    </row>
    <row r="163" spans="1:14" ht="30" customHeight="1" x14ac:dyDescent="0.25">
      <c r="A163" s="14">
        <v>136</v>
      </c>
      <c r="B163" s="23" t="s">
        <v>473</v>
      </c>
      <c r="C163" s="14"/>
      <c r="D163" s="28" t="s">
        <v>84</v>
      </c>
      <c r="E163" s="28" t="s">
        <v>33</v>
      </c>
      <c r="F163" s="28">
        <v>400</v>
      </c>
      <c r="G163" s="84">
        <v>62118</v>
      </c>
      <c r="H163" s="45">
        <f t="shared" si="14"/>
        <v>8.349193548387096E-2</v>
      </c>
      <c r="I163" s="43">
        <f t="shared" si="11"/>
        <v>410687.99999999994</v>
      </c>
      <c r="J163" s="45">
        <f t="shared" si="12"/>
        <v>0.55199999999999994</v>
      </c>
      <c r="K163" s="62">
        <f t="shared" si="13"/>
        <v>15.125350631136047</v>
      </c>
      <c r="L163" s="53">
        <f t="shared" si="10"/>
        <v>0.2365080645161291</v>
      </c>
      <c r="M163" s="57"/>
      <c r="N163" s="58"/>
    </row>
    <row r="164" spans="1:14" ht="30" customHeight="1" x14ac:dyDescent="0.25">
      <c r="A164" s="14">
        <v>137</v>
      </c>
      <c r="B164" s="59" t="s">
        <v>474</v>
      </c>
      <c r="C164" s="14"/>
      <c r="D164" s="21" t="s">
        <v>84</v>
      </c>
      <c r="E164" s="21" t="s">
        <v>33</v>
      </c>
      <c r="F164" s="21">
        <v>400</v>
      </c>
      <c r="G164" s="84">
        <v>114601</v>
      </c>
      <c r="H164" s="17">
        <f t="shared" si="14"/>
        <v>0.15403360215053763</v>
      </c>
      <c r="I164" s="16">
        <f t="shared" si="11"/>
        <v>410687.99999999994</v>
      </c>
      <c r="J164" s="17">
        <f t="shared" si="12"/>
        <v>0.55199999999999994</v>
      </c>
      <c r="K164" s="62">
        <f t="shared" si="13"/>
        <v>27.904638070749577</v>
      </c>
      <c r="L164" s="18">
        <f t="shared" si="10"/>
        <v>0.16596639784946243</v>
      </c>
      <c r="M164" s="57"/>
      <c r="N164" s="58"/>
    </row>
    <row r="165" spans="1:14" ht="30" customHeight="1" x14ac:dyDescent="0.25">
      <c r="A165" s="14">
        <v>138</v>
      </c>
      <c r="B165" s="23" t="s">
        <v>475</v>
      </c>
      <c r="C165" s="14"/>
      <c r="D165" s="28" t="s">
        <v>84</v>
      </c>
      <c r="E165" s="28" t="s">
        <v>33</v>
      </c>
      <c r="F165" s="28">
        <v>400</v>
      </c>
      <c r="G165" s="84">
        <v>21118</v>
      </c>
      <c r="H165" s="45">
        <f t="shared" si="14"/>
        <v>2.8384408602150538E-2</v>
      </c>
      <c r="I165" s="43">
        <f t="shared" si="11"/>
        <v>410687.99999999994</v>
      </c>
      <c r="J165" s="45">
        <f t="shared" si="12"/>
        <v>0.55199999999999994</v>
      </c>
      <c r="K165" s="62">
        <f t="shared" si="13"/>
        <v>5.1421030076359671</v>
      </c>
      <c r="L165" s="53">
        <f t="shared" si="10"/>
        <v>0.29161559139784954</v>
      </c>
      <c r="M165" s="57"/>
      <c r="N165" s="58"/>
    </row>
    <row r="166" spans="1:14" ht="30" customHeight="1" x14ac:dyDescent="0.25">
      <c r="A166" s="14">
        <v>139</v>
      </c>
      <c r="B166" s="23" t="s">
        <v>476</v>
      </c>
      <c r="C166" s="14"/>
      <c r="D166" s="28" t="s">
        <v>125</v>
      </c>
      <c r="E166" s="28" t="s">
        <v>33</v>
      </c>
      <c r="F166" s="28">
        <v>400</v>
      </c>
      <c r="G166" s="84">
        <v>21118</v>
      </c>
      <c r="H166" s="45">
        <f t="shared" si="14"/>
        <v>2.8384408602150538E-2</v>
      </c>
      <c r="I166" s="43">
        <f t="shared" si="11"/>
        <v>410687.99999999994</v>
      </c>
      <c r="J166" s="45">
        <f t="shared" si="12"/>
        <v>0.55199999999999994</v>
      </c>
      <c r="K166" s="62">
        <f t="shared" si="13"/>
        <v>5.1421030076359671</v>
      </c>
      <c r="L166" s="53">
        <f t="shared" si="10"/>
        <v>0.29161559139784954</v>
      </c>
      <c r="M166" s="57"/>
      <c r="N166" s="58"/>
    </row>
    <row r="167" spans="1:14" ht="30" customHeight="1" x14ac:dyDescent="0.25">
      <c r="A167" s="14">
        <v>140</v>
      </c>
      <c r="B167" s="23" t="s">
        <v>477</v>
      </c>
      <c r="C167" s="14"/>
      <c r="D167" s="28" t="s">
        <v>126</v>
      </c>
      <c r="E167" s="28" t="s">
        <v>33</v>
      </c>
      <c r="F167" s="28">
        <v>250</v>
      </c>
      <c r="G167" s="84">
        <v>33102</v>
      </c>
      <c r="H167" s="45">
        <f t="shared" si="14"/>
        <v>4.4491935483870967E-2</v>
      </c>
      <c r="I167" s="43">
        <f t="shared" si="11"/>
        <v>256679.99999999997</v>
      </c>
      <c r="J167" s="45">
        <f t="shared" si="12"/>
        <v>0.34499999999999992</v>
      </c>
      <c r="K167" s="62">
        <f t="shared" si="13"/>
        <v>12.896213183730717</v>
      </c>
      <c r="L167" s="53">
        <f t="shared" si="10"/>
        <v>0.15550806451612903</v>
      </c>
      <c r="M167" s="57"/>
      <c r="N167" s="58"/>
    </row>
    <row r="168" spans="1:14" ht="30" customHeight="1" x14ac:dyDescent="0.25">
      <c r="A168" s="14">
        <v>141</v>
      </c>
      <c r="B168" s="23" t="s">
        <v>478</v>
      </c>
      <c r="C168" s="14"/>
      <c r="D168" s="28" t="s">
        <v>126</v>
      </c>
      <c r="E168" s="28" t="s">
        <v>33</v>
      </c>
      <c r="F168" s="28">
        <v>250</v>
      </c>
      <c r="G168" s="84">
        <v>33102</v>
      </c>
      <c r="H168" s="45">
        <f t="shared" si="14"/>
        <v>4.4491935483870967E-2</v>
      </c>
      <c r="I168" s="43">
        <f t="shared" si="11"/>
        <v>256679.99999999997</v>
      </c>
      <c r="J168" s="45">
        <f t="shared" si="12"/>
        <v>0.34499999999999992</v>
      </c>
      <c r="K168" s="62">
        <f t="shared" si="13"/>
        <v>12.896213183730717</v>
      </c>
      <c r="L168" s="53">
        <f t="shared" si="10"/>
        <v>0.15550806451612903</v>
      </c>
      <c r="M168" s="57"/>
      <c r="N168" s="58"/>
    </row>
    <row r="169" spans="1:14" ht="30" customHeight="1" x14ac:dyDescent="0.25">
      <c r="A169" s="14">
        <v>142</v>
      </c>
      <c r="B169" s="23" t="s">
        <v>479</v>
      </c>
      <c r="C169" s="14"/>
      <c r="D169" s="28" t="s">
        <v>127</v>
      </c>
      <c r="E169" s="28" t="s">
        <v>33</v>
      </c>
      <c r="F169" s="28">
        <v>630</v>
      </c>
      <c r="G169" s="84">
        <v>86695</v>
      </c>
      <c r="H169" s="45">
        <f t="shared" si="14"/>
        <v>0.11652553763440861</v>
      </c>
      <c r="I169" s="43">
        <f t="shared" si="11"/>
        <v>646833.6</v>
      </c>
      <c r="J169" s="45">
        <f t="shared" si="12"/>
        <v>0.86939999999999995</v>
      </c>
      <c r="K169" s="62">
        <f t="shared" si="13"/>
        <v>13.402983394802002</v>
      </c>
      <c r="L169" s="53">
        <f t="shared" si="10"/>
        <v>0.38747446236559141</v>
      </c>
      <c r="M169" s="57"/>
      <c r="N169" s="58"/>
    </row>
    <row r="170" spans="1:14" ht="30" customHeight="1" x14ac:dyDescent="0.25">
      <c r="A170" s="14">
        <v>143</v>
      </c>
      <c r="B170" s="23" t="s">
        <v>552</v>
      </c>
      <c r="C170" s="14"/>
      <c r="D170" s="28" t="s">
        <v>84</v>
      </c>
      <c r="E170" s="28" t="s">
        <v>33</v>
      </c>
      <c r="F170" s="28">
        <v>400</v>
      </c>
      <c r="G170" s="84">
        <v>48369</v>
      </c>
      <c r="H170" s="45">
        <f t="shared" si="14"/>
        <v>6.5012096774193548E-2</v>
      </c>
      <c r="I170" s="43">
        <f t="shared" si="11"/>
        <v>410687.99999999994</v>
      </c>
      <c r="J170" s="45">
        <f t="shared" si="12"/>
        <v>0.55199999999999994</v>
      </c>
      <c r="K170" s="62">
        <f t="shared" si="13"/>
        <v>11.777553763440862</v>
      </c>
      <c r="L170" s="53">
        <f t="shared" si="10"/>
        <v>0.2549879032258065</v>
      </c>
      <c r="M170" s="57"/>
      <c r="N170" s="58"/>
    </row>
    <row r="171" spans="1:14" ht="30" customHeight="1" x14ac:dyDescent="0.25">
      <c r="A171" s="14">
        <v>144</v>
      </c>
      <c r="B171" s="23" t="s">
        <v>480</v>
      </c>
      <c r="C171" s="14"/>
      <c r="D171" s="80" t="s">
        <v>128</v>
      </c>
      <c r="E171" s="81" t="s">
        <v>33</v>
      </c>
      <c r="F171" s="81">
        <v>400</v>
      </c>
      <c r="G171" s="84">
        <v>22534</v>
      </c>
      <c r="H171" s="45">
        <f t="shared" si="14"/>
        <v>3.0287634408602153E-2</v>
      </c>
      <c r="I171" s="43">
        <f t="shared" si="11"/>
        <v>410687.99999999994</v>
      </c>
      <c r="J171" s="45">
        <f t="shared" si="12"/>
        <v>0.55199999999999994</v>
      </c>
      <c r="K171" s="62">
        <f t="shared" si="13"/>
        <v>5.4868902914134345</v>
      </c>
      <c r="L171" s="53">
        <f t="shared" si="10"/>
        <v>0.2897123655913979</v>
      </c>
      <c r="M171" s="57"/>
      <c r="N171" s="58"/>
    </row>
    <row r="172" spans="1:14" ht="30" customHeight="1" x14ac:dyDescent="0.25">
      <c r="A172" s="14">
        <v>145</v>
      </c>
      <c r="B172" s="23" t="s">
        <v>481</v>
      </c>
      <c r="C172" s="14"/>
      <c r="D172" s="80" t="s">
        <v>128</v>
      </c>
      <c r="E172" s="81" t="s">
        <v>33</v>
      </c>
      <c r="F172" s="81">
        <v>400</v>
      </c>
      <c r="G172" s="84">
        <v>31174</v>
      </c>
      <c r="H172" s="45">
        <f t="shared" si="14"/>
        <v>4.1900537634408604E-2</v>
      </c>
      <c r="I172" s="43">
        <f t="shared" si="11"/>
        <v>410687.99999999994</v>
      </c>
      <c r="J172" s="45">
        <f t="shared" si="12"/>
        <v>0.55199999999999994</v>
      </c>
      <c r="K172" s="62">
        <f t="shared" si="13"/>
        <v>7.5906771076827191</v>
      </c>
      <c r="L172" s="53">
        <f t="shared" si="10"/>
        <v>0.27809946236559147</v>
      </c>
      <c r="M172" s="57"/>
      <c r="N172" s="58"/>
    </row>
    <row r="173" spans="1:14" ht="30" customHeight="1" x14ac:dyDescent="0.25">
      <c r="A173" s="14">
        <v>146</v>
      </c>
      <c r="B173" s="23" t="s">
        <v>482</v>
      </c>
      <c r="C173" s="29"/>
      <c r="D173" s="80" t="s">
        <v>128</v>
      </c>
      <c r="E173" s="81" t="s">
        <v>33</v>
      </c>
      <c r="F173" s="81">
        <v>250</v>
      </c>
      <c r="G173" s="84">
        <v>0</v>
      </c>
      <c r="H173" s="45">
        <f t="shared" si="14"/>
        <v>0</v>
      </c>
      <c r="I173" s="43">
        <f t="shared" si="11"/>
        <v>256679.99999999997</v>
      </c>
      <c r="J173" s="45">
        <f t="shared" si="12"/>
        <v>0.34499999999999992</v>
      </c>
      <c r="K173" s="62">
        <f t="shared" si="13"/>
        <v>0</v>
      </c>
      <c r="L173" s="53">
        <f t="shared" si="10"/>
        <v>0.2</v>
      </c>
      <c r="M173" s="57"/>
      <c r="N173" s="58"/>
    </row>
    <row r="174" spans="1:14" ht="30" customHeight="1" x14ac:dyDescent="0.25">
      <c r="A174" s="14">
        <v>147</v>
      </c>
      <c r="B174" s="23" t="s">
        <v>483</v>
      </c>
      <c r="C174" s="14"/>
      <c r="D174" s="80" t="s">
        <v>128</v>
      </c>
      <c r="E174" s="81" t="s">
        <v>33</v>
      </c>
      <c r="F174" s="81">
        <v>400</v>
      </c>
      <c r="G174" s="84">
        <v>23438</v>
      </c>
      <c r="H174" s="45">
        <f t="shared" si="14"/>
        <v>3.1502688172043013E-2</v>
      </c>
      <c r="I174" s="43">
        <f t="shared" si="11"/>
        <v>410687.99999999994</v>
      </c>
      <c r="J174" s="45">
        <f t="shared" si="12"/>
        <v>0.55199999999999994</v>
      </c>
      <c r="K174" s="62">
        <f t="shared" si="13"/>
        <v>5.707008726819387</v>
      </c>
      <c r="L174" s="53">
        <f t="shared" si="10"/>
        <v>0.28849731182795707</v>
      </c>
      <c r="M174" s="57"/>
      <c r="N174" s="58"/>
    </row>
    <row r="175" spans="1:14" ht="30" customHeight="1" x14ac:dyDescent="0.25">
      <c r="A175" s="14">
        <v>148</v>
      </c>
      <c r="B175" s="23" t="s">
        <v>129</v>
      </c>
      <c r="C175" s="14"/>
      <c r="D175" s="54" t="s">
        <v>128</v>
      </c>
      <c r="E175" s="28" t="s">
        <v>33</v>
      </c>
      <c r="F175" s="28">
        <v>400</v>
      </c>
      <c r="G175" s="84">
        <v>30933</v>
      </c>
      <c r="H175" s="45">
        <f t="shared" si="14"/>
        <v>4.1576612903225806E-2</v>
      </c>
      <c r="I175" s="43">
        <f t="shared" si="11"/>
        <v>410687.99999999994</v>
      </c>
      <c r="J175" s="45">
        <f t="shared" si="12"/>
        <v>0.55199999999999994</v>
      </c>
      <c r="K175" s="62">
        <f t="shared" si="13"/>
        <v>7.5319950911640969</v>
      </c>
      <c r="L175" s="53">
        <f t="shared" si="10"/>
        <v>0.27842338709677428</v>
      </c>
      <c r="M175" s="57"/>
      <c r="N175" s="58"/>
    </row>
    <row r="176" spans="1:14" ht="30" customHeight="1" x14ac:dyDescent="0.25">
      <c r="A176" s="14">
        <v>149</v>
      </c>
      <c r="B176" s="23" t="s">
        <v>553</v>
      </c>
      <c r="C176" s="14"/>
      <c r="D176" s="54" t="s">
        <v>130</v>
      </c>
      <c r="E176" s="28" t="s">
        <v>33</v>
      </c>
      <c r="F176" s="28">
        <v>320</v>
      </c>
      <c r="G176" s="84">
        <v>2639</v>
      </c>
      <c r="H176" s="45">
        <f t="shared" si="14"/>
        <v>3.547043010752688E-3</v>
      </c>
      <c r="I176" s="43">
        <f t="shared" si="11"/>
        <v>328550.39999999997</v>
      </c>
      <c r="J176" s="45">
        <f t="shared" si="12"/>
        <v>0.44159999999999999</v>
      </c>
      <c r="K176" s="62">
        <f t="shared" si="13"/>
        <v>0.80322531946392406</v>
      </c>
      <c r="L176" s="53">
        <f t="shared" si="10"/>
        <v>0.2524529569892473</v>
      </c>
      <c r="M176" s="57"/>
      <c r="N176" s="58"/>
    </row>
    <row r="177" spans="1:14" ht="30" customHeight="1" x14ac:dyDescent="0.25">
      <c r="A177" s="14">
        <v>150</v>
      </c>
      <c r="B177" s="23" t="s">
        <v>484</v>
      </c>
      <c r="C177" s="14"/>
      <c r="D177" s="54" t="s">
        <v>131</v>
      </c>
      <c r="E177" s="28" t="s">
        <v>33</v>
      </c>
      <c r="F177" s="28">
        <v>250</v>
      </c>
      <c r="G177" s="84">
        <v>16908</v>
      </c>
      <c r="H177" s="45">
        <f t="shared" si="14"/>
        <v>2.2725806451612904E-2</v>
      </c>
      <c r="I177" s="43">
        <f t="shared" si="11"/>
        <v>256679.99999999997</v>
      </c>
      <c r="J177" s="45">
        <f t="shared" si="12"/>
        <v>0.34499999999999992</v>
      </c>
      <c r="K177" s="62">
        <f t="shared" si="13"/>
        <v>6.587190275829828</v>
      </c>
      <c r="L177" s="53">
        <f t="shared" si="10"/>
        <v>0.17727419354838711</v>
      </c>
      <c r="M177" s="57"/>
      <c r="N177" s="58"/>
    </row>
    <row r="178" spans="1:14" ht="30" customHeight="1" x14ac:dyDescent="0.25">
      <c r="A178" s="14">
        <v>151</v>
      </c>
      <c r="B178" s="23" t="s">
        <v>485</v>
      </c>
      <c r="C178" s="14"/>
      <c r="D178" s="54" t="s">
        <v>131</v>
      </c>
      <c r="E178" s="28" t="s">
        <v>33</v>
      </c>
      <c r="F178" s="28">
        <v>250</v>
      </c>
      <c r="G178" s="84">
        <v>3504</v>
      </c>
      <c r="H178" s="45">
        <f t="shared" si="14"/>
        <v>4.7096774193548388E-3</v>
      </c>
      <c r="I178" s="43">
        <f t="shared" si="11"/>
        <v>256679.99999999997</v>
      </c>
      <c r="J178" s="45">
        <f t="shared" si="12"/>
        <v>0.34499999999999992</v>
      </c>
      <c r="K178" s="62">
        <f t="shared" si="13"/>
        <v>1.3651238896680693</v>
      </c>
      <c r="L178" s="53">
        <f t="shared" si="10"/>
        <v>0.19529032258064516</v>
      </c>
      <c r="M178" s="57"/>
      <c r="N178" s="58"/>
    </row>
    <row r="179" spans="1:14" ht="30" customHeight="1" x14ac:dyDescent="0.25">
      <c r="A179" s="14">
        <v>152</v>
      </c>
      <c r="B179" s="23" t="s">
        <v>486</v>
      </c>
      <c r="C179" s="14"/>
      <c r="D179" s="54" t="s">
        <v>132</v>
      </c>
      <c r="E179" s="28" t="s">
        <v>33</v>
      </c>
      <c r="F179" s="28">
        <v>400</v>
      </c>
      <c r="G179" s="84">
        <v>38329</v>
      </c>
      <c r="H179" s="45">
        <f t="shared" si="14"/>
        <v>5.1517473118279568E-2</v>
      </c>
      <c r="I179" s="43">
        <f t="shared" si="11"/>
        <v>410687.99999999994</v>
      </c>
      <c r="J179" s="45">
        <f t="shared" si="12"/>
        <v>0.55199999999999994</v>
      </c>
      <c r="K179" s="62">
        <f>(G179/I179)*100</f>
        <v>9.3328755649057218</v>
      </c>
      <c r="L179" s="53">
        <f t="shared" si="10"/>
        <v>0.26848252688172047</v>
      </c>
      <c r="M179" s="57"/>
      <c r="N179" s="58"/>
    </row>
    <row r="180" spans="1:14" ht="30" customHeight="1" x14ac:dyDescent="0.25">
      <c r="A180" s="14">
        <v>153</v>
      </c>
      <c r="B180" s="23" t="s">
        <v>133</v>
      </c>
      <c r="C180" s="14"/>
      <c r="D180" s="54" t="s">
        <v>132</v>
      </c>
      <c r="E180" s="28" t="s">
        <v>33</v>
      </c>
      <c r="F180" s="28">
        <v>400</v>
      </c>
      <c r="G180" s="84">
        <v>62851</v>
      </c>
      <c r="H180" s="45">
        <f t="shared" si="14"/>
        <v>8.447715053763441E-2</v>
      </c>
      <c r="I180" s="43">
        <f t="shared" si="11"/>
        <v>410687.99999999994</v>
      </c>
      <c r="J180" s="45">
        <f t="shared" si="12"/>
        <v>0.55199999999999994</v>
      </c>
      <c r="K180" s="62">
        <f t="shared" si="13"/>
        <v>15.303831619136671</v>
      </c>
      <c r="L180" s="53">
        <f t="shared" si="10"/>
        <v>0.23552284946236565</v>
      </c>
      <c r="M180" s="57"/>
      <c r="N180" s="58"/>
    </row>
    <row r="181" spans="1:14" ht="30" customHeight="1" x14ac:dyDescent="0.25">
      <c r="A181" s="14">
        <v>154</v>
      </c>
      <c r="B181" s="23" t="s">
        <v>554</v>
      </c>
      <c r="C181" s="14"/>
      <c r="D181" s="28" t="s">
        <v>134</v>
      </c>
      <c r="E181" s="28" t="s">
        <v>33</v>
      </c>
      <c r="F181" s="28">
        <v>400</v>
      </c>
      <c r="G181" s="84">
        <v>43491</v>
      </c>
      <c r="H181" s="45">
        <f t="shared" si="14"/>
        <v>5.8455645161290322E-2</v>
      </c>
      <c r="I181" s="43">
        <f t="shared" si="11"/>
        <v>410687.99999999994</v>
      </c>
      <c r="J181" s="45">
        <f t="shared" si="12"/>
        <v>0.55199999999999994</v>
      </c>
      <c r="K181" s="62">
        <f t="shared" si="13"/>
        <v>10.589790790088829</v>
      </c>
      <c r="L181" s="53">
        <f t="shared" si="10"/>
        <v>0.26154435483870975</v>
      </c>
      <c r="M181" s="57"/>
      <c r="N181" s="58"/>
    </row>
    <row r="182" spans="1:14" ht="30" customHeight="1" x14ac:dyDescent="0.25">
      <c r="A182" s="14">
        <v>155</v>
      </c>
      <c r="B182" s="23" t="s">
        <v>135</v>
      </c>
      <c r="C182" s="14"/>
      <c r="D182" s="54" t="s">
        <v>123</v>
      </c>
      <c r="E182" s="28" t="s">
        <v>33</v>
      </c>
      <c r="F182" s="28">
        <v>250</v>
      </c>
      <c r="G182" s="84">
        <v>39228</v>
      </c>
      <c r="H182" s="45">
        <f t="shared" si="14"/>
        <v>5.2725806451612907E-2</v>
      </c>
      <c r="I182" s="43">
        <f t="shared" si="11"/>
        <v>256679.99999999997</v>
      </c>
      <c r="J182" s="45">
        <f t="shared" si="12"/>
        <v>0.34499999999999992</v>
      </c>
      <c r="K182" s="62">
        <f t="shared" si="13"/>
        <v>15.282842449742873</v>
      </c>
      <c r="L182" s="53">
        <f t="shared" si="10"/>
        <v>0.14727419354838711</v>
      </c>
      <c r="M182" s="57"/>
      <c r="N182" s="58"/>
    </row>
    <row r="183" spans="1:14" ht="30" customHeight="1" x14ac:dyDescent="0.25">
      <c r="A183" s="14">
        <v>156</v>
      </c>
      <c r="B183" s="23" t="s">
        <v>487</v>
      </c>
      <c r="C183" s="14"/>
      <c r="D183" s="54" t="s">
        <v>123</v>
      </c>
      <c r="E183" s="28" t="s">
        <v>33</v>
      </c>
      <c r="F183" s="28">
        <v>400</v>
      </c>
      <c r="G183" s="84">
        <v>19380</v>
      </c>
      <c r="H183" s="45">
        <f t="shared" si="14"/>
        <v>2.6048387096774192E-2</v>
      </c>
      <c r="I183" s="43">
        <f t="shared" si="11"/>
        <v>410687.99999999994</v>
      </c>
      <c r="J183" s="45">
        <f t="shared" si="12"/>
        <v>0.55199999999999994</v>
      </c>
      <c r="K183" s="62">
        <f t="shared" si="13"/>
        <v>4.718910705937355</v>
      </c>
      <c r="L183" s="53">
        <f t="shared" si="10"/>
        <v>0.29395161290322586</v>
      </c>
      <c r="M183" s="57"/>
      <c r="N183" s="58"/>
    </row>
    <row r="184" spans="1:14" ht="30" customHeight="1" x14ac:dyDescent="0.25">
      <c r="A184" s="14">
        <v>157</v>
      </c>
      <c r="B184" s="23" t="s">
        <v>136</v>
      </c>
      <c r="C184" s="14"/>
      <c r="D184" s="54" t="s">
        <v>128</v>
      </c>
      <c r="E184" s="28" t="s">
        <v>33</v>
      </c>
      <c r="F184" s="28">
        <v>400</v>
      </c>
      <c r="G184" s="84">
        <v>32506</v>
      </c>
      <c r="H184" s="45">
        <f t="shared" si="14"/>
        <v>4.3690860215053758E-2</v>
      </c>
      <c r="I184" s="43">
        <f t="shared" si="11"/>
        <v>410687.99999999994</v>
      </c>
      <c r="J184" s="45">
        <f t="shared" si="12"/>
        <v>0.55199999999999994</v>
      </c>
      <c r="K184" s="62">
        <f t="shared" si="13"/>
        <v>7.9150109085242342</v>
      </c>
      <c r="L184" s="53">
        <f t="shared" si="10"/>
        <v>0.27630913978494631</v>
      </c>
      <c r="M184" s="57"/>
      <c r="N184" s="58"/>
    </row>
    <row r="185" spans="1:14" ht="30" customHeight="1" x14ac:dyDescent="0.25">
      <c r="A185" s="14">
        <v>158</v>
      </c>
      <c r="B185" s="23" t="s">
        <v>488</v>
      </c>
      <c r="C185" s="14"/>
      <c r="D185" s="54" t="s">
        <v>569</v>
      </c>
      <c r="E185" s="28" t="s">
        <v>33</v>
      </c>
      <c r="F185" s="28">
        <v>400</v>
      </c>
      <c r="G185" s="84">
        <v>34643</v>
      </c>
      <c r="H185" s="45">
        <f t="shared" si="14"/>
        <v>4.6563172043010755E-2</v>
      </c>
      <c r="I185" s="43">
        <f t="shared" si="11"/>
        <v>410687.99999999994</v>
      </c>
      <c r="J185" s="45">
        <f t="shared" si="12"/>
        <v>0.55199999999999994</v>
      </c>
      <c r="K185" s="62">
        <f t="shared" si="13"/>
        <v>8.4353572541686148</v>
      </c>
      <c r="L185" s="53">
        <f t="shared" si="10"/>
        <v>0.27343682795698931</v>
      </c>
      <c r="M185" s="57"/>
      <c r="N185" s="58"/>
    </row>
    <row r="186" spans="1:14" ht="30" customHeight="1" x14ac:dyDescent="0.25">
      <c r="A186" s="14">
        <v>159</v>
      </c>
      <c r="B186" s="23" t="s">
        <v>489</v>
      </c>
      <c r="C186" s="14"/>
      <c r="D186" s="28" t="s">
        <v>137</v>
      </c>
      <c r="E186" s="28" t="s">
        <v>33</v>
      </c>
      <c r="F186" s="28">
        <v>250</v>
      </c>
      <c r="G186" s="84">
        <v>18477</v>
      </c>
      <c r="H186" s="45">
        <f t="shared" si="14"/>
        <v>2.4834677419354838E-2</v>
      </c>
      <c r="I186" s="43">
        <f t="shared" si="11"/>
        <v>256679.99999999997</v>
      </c>
      <c r="J186" s="45">
        <f t="shared" si="12"/>
        <v>0.34499999999999992</v>
      </c>
      <c r="K186" s="62">
        <f t="shared" si="13"/>
        <v>7.1984572230014034</v>
      </c>
      <c r="L186" s="53">
        <f t="shared" si="10"/>
        <v>0.17516532258064518</v>
      </c>
      <c r="M186" s="57"/>
      <c r="N186" s="58"/>
    </row>
    <row r="187" spans="1:14" ht="30" customHeight="1" x14ac:dyDescent="0.25">
      <c r="A187" s="14">
        <v>160</v>
      </c>
      <c r="B187" s="23" t="s">
        <v>490</v>
      </c>
      <c r="C187" s="14"/>
      <c r="D187" s="28" t="s">
        <v>137</v>
      </c>
      <c r="E187" s="28" t="s">
        <v>33</v>
      </c>
      <c r="F187" s="28">
        <v>400</v>
      </c>
      <c r="G187" s="84">
        <v>57877</v>
      </c>
      <c r="H187" s="45">
        <f t="shared" si="14"/>
        <v>7.7791666666666676E-2</v>
      </c>
      <c r="I187" s="43">
        <f t="shared" si="11"/>
        <v>410687.99999999994</v>
      </c>
      <c r="J187" s="45">
        <f t="shared" si="12"/>
        <v>0.55199999999999994</v>
      </c>
      <c r="K187" s="62">
        <f t="shared" si="13"/>
        <v>14.092693236714979</v>
      </c>
      <c r="L187" s="53">
        <f t="shared" si="10"/>
        <v>0.24220833333333339</v>
      </c>
      <c r="M187" s="57"/>
      <c r="N187" s="58"/>
    </row>
    <row r="188" spans="1:14" ht="30" customHeight="1" x14ac:dyDescent="0.25">
      <c r="A188" s="14">
        <v>161</v>
      </c>
      <c r="B188" s="23" t="s">
        <v>491</v>
      </c>
      <c r="C188" s="14"/>
      <c r="D188" s="28" t="s">
        <v>138</v>
      </c>
      <c r="E188" s="28" t="s">
        <v>33</v>
      </c>
      <c r="F188" s="28">
        <v>400</v>
      </c>
      <c r="G188" s="84">
        <v>40976</v>
      </c>
      <c r="H188" s="45">
        <f t="shared" si="14"/>
        <v>5.5075268817204301E-2</v>
      </c>
      <c r="I188" s="43">
        <f t="shared" si="11"/>
        <v>410687.99999999994</v>
      </c>
      <c r="J188" s="45">
        <f t="shared" si="12"/>
        <v>0.55199999999999994</v>
      </c>
      <c r="K188" s="62">
        <f t="shared" si="13"/>
        <v>9.977403771232666</v>
      </c>
      <c r="L188" s="53">
        <f t="shared" si="10"/>
        <v>0.26492473118279575</v>
      </c>
      <c r="M188" s="57"/>
      <c r="N188" s="58"/>
    </row>
    <row r="189" spans="1:14" ht="30" customHeight="1" x14ac:dyDescent="0.25">
      <c r="A189" s="14">
        <v>162</v>
      </c>
      <c r="B189" s="23" t="s">
        <v>492</v>
      </c>
      <c r="C189" s="14"/>
      <c r="D189" s="28" t="s">
        <v>137</v>
      </c>
      <c r="E189" s="28" t="s">
        <v>33</v>
      </c>
      <c r="F189" s="28">
        <v>100</v>
      </c>
      <c r="G189" s="84">
        <v>2520</v>
      </c>
      <c r="H189" s="45">
        <f t="shared" si="14"/>
        <v>3.3870967741935483E-3</v>
      </c>
      <c r="I189" s="43">
        <f t="shared" si="11"/>
        <v>102671.99999999999</v>
      </c>
      <c r="J189" s="45">
        <f t="shared" si="12"/>
        <v>0.13799999999999998</v>
      </c>
      <c r="K189" s="62">
        <f t="shared" si="13"/>
        <v>2.4544179523141656</v>
      </c>
      <c r="L189" s="53">
        <f t="shared" si="10"/>
        <v>7.6612903225806467E-2</v>
      </c>
      <c r="M189" s="57"/>
      <c r="N189" s="58"/>
    </row>
    <row r="190" spans="1:14" ht="30" customHeight="1" x14ac:dyDescent="0.25">
      <c r="A190" s="14">
        <v>163</v>
      </c>
      <c r="B190" s="23" t="s">
        <v>493</v>
      </c>
      <c r="C190" s="14"/>
      <c r="D190" s="28" t="s">
        <v>137</v>
      </c>
      <c r="E190" s="28" t="s">
        <v>33</v>
      </c>
      <c r="F190" s="28">
        <v>630</v>
      </c>
      <c r="G190" s="84">
        <v>24107</v>
      </c>
      <c r="H190" s="45">
        <f t="shared" si="14"/>
        <v>3.2401881720430105E-2</v>
      </c>
      <c r="I190" s="43">
        <f t="shared" si="11"/>
        <v>646833.6</v>
      </c>
      <c r="J190" s="45">
        <f t="shared" si="12"/>
        <v>0.86939999999999995</v>
      </c>
      <c r="K190" s="62">
        <f t="shared" si="13"/>
        <v>3.7269245135070288</v>
      </c>
      <c r="L190" s="53">
        <f t="shared" si="10"/>
        <v>0.47159811827956988</v>
      </c>
      <c r="M190" s="57"/>
      <c r="N190" s="58"/>
    </row>
    <row r="191" spans="1:14" ht="30" customHeight="1" x14ac:dyDescent="0.25">
      <c r="A191" s="14">
        <v>164</v>
      </c>
      <c r="B191" s="23" t="s">
        <v>139</v>
      </c>
      <c r="C191" s="14"/>
      <c r="D191" s="54" t="s">
        <v>132</v>
      </c>
      <c r="E191" s="28" t="s">
        <v>33</v>
      </c>
      <c r="F191" s="28">
        <v>400</v>
      </c>
      <c r="G191" s="84">
        <v>0</v>
      </c>
      <c r="H191" s="45">
        <f t="shared" si="14"/>
        <v>0</v>
      </c>
      <c r="I191" s="43">
        <f t="shared" si="11"/>
        <v>410687.99999999994</v>
      </c>
      <c r="J191" s="45">
        <f t="shared" si="12"/>
        <v>0.55199999999999994</v>
      </c>
      <c r="K191" s="62">
        <f t="shared" si="13"/>
        <v>0</v>
      </c>
      <c r="L191" s="53">
        <f t="shared" si="10"/>
        <v>0.32000000000000006</v>
      </c>
      <c r="M191" s="57"/>
      <c r="N191" s="58"/>
    </row>
    <row r="192" spans="1:14" ht="30" customHeight="1" x14ac:dyDescent="0.25">
      <c r="A192" s="14">
        <v>165</v>
      </c>
      <c r="B192" s="23" t="s">
        <v>140</v>
      </c>
      <c r="C192" s="14"/>
      <c r="D192" s="54" t="s">
        <v>132</v>
      </c>
      <c r="E192" s="28" t="s">
        <v>33</v>
      </c>
      <c r="F192" s="28">
        <v>100</v>
      </c>
      <c r="G192" s="84">
        <v>0</v>
      </c>
      <c r="H192" s="45">
        <f t="shared" si="14"/>
        <v>0</v>
      </c>
      <c r="I192" s="43">
        <f t="shared" si="11"/>
        <v>102671.99999999999</v>
      </c>
      <c r="J192" s="45">
        <f t="shared" si="12"/>
        <v>0.13799999999999998</v>
      </c>
      <c r="K192" s="62">
        <f t="shared" si="13"/>
        <v>0</v>
      </c>
      <c r="L192" s="53">
        <f t="shared" si="10"/>
        <v>8.0000000000000016E-2</v>
      </c>
      <c r="M192" s="57"/>
      <c r="N192" s="58"/>
    </row>
    <row r="193" spans="1:14" ht="30" customHeight="1" x14ac:dyDescent="0.25">
      <c r="A193" s="14">
        <v>166</v>
      </c>
      <c r="B193" s="23" t="s">
        <v>141</v>
      </c>
      <c r="C193" s="14"/>
      <c r="D193" s="54" t="s">
        <v>142</v>
      </c>
      <c r="E193" s="28" t="s">
        <v>33</v>
      </c>
      <c r="F193" s="28">
        <v>400</v>
      </c>
      <c r="G193" s="84">
        <v>4364</v>
      </c>
      <c r="H193" s="45">
        <f t="shared" si="14"/>
        <v>5.8655913978494624E-3</v>
      </c>
      <c r="I193" s="43">
        <f t="shared" si="11"/>
        <v>410687.99999999994</v>
      </c>
      <c r="J193" s="45">
        <f t="shared" si="12"/>
        <v>0.55199999999999994</v>
      </c>
      <c r="K193" s="62">
        <f t="shared" si="13"/>
        <v>1.0626071372915693</v>
      </c>
      <c r="L193" s="53">
        <f t="shared" si="10"/>
        <v>0.31413440860215058</v>
      </c>
      <c r="M193" s="57"/>
      <c r="N193" s="58"/>
    </row>
    <row r="194" spans="1:14" ht="30" customHeight="1" x14ac:dyDescent="0.25">
      <c r="A194" s="113">
        <v>167</v>
      </c>
      <c r="B194" s="106" t="s">
        <v>494</v>
      </c>
      <c r="C194" s="14" t="s">
        <v>12</v>
      </c>
      <c r="D194" s="28" t="s">
        <v>77</v>
      </c>
      <c r="E194" s="28" t="s">
        <v>33</v>
      </c>
      <c r="F194" s="28">
        <v>400</v>
      </c>
      <c r="G194" s="84">
        <v>42465</v>
      </c>
      <c r="H194" s="45">
        <f t="shared" si="14"/>
        <v>5.7076612903225805E-2</v>
      </c>
      <c r="I194" s="43">
        <f t="shared" si="11"/>
        <v>410687.99999999994</v>
      </c>
      <c r="J194" s="45">
        <f t="shared" si="12"/>
        <v>0.55199999999999994</v>
      </c>
      <c r="K194" s="62">
        <f t="shared" si="13"/>
        <v>10.339966105656851</v>
      </c>
      <c r="L194" s="53">
        <f t="shared" si="10"/>
        <v>0.26292338709677426</v>
      </c>
      <c r="M194" s="57"/>
      <c r="N194" s="58"/>
    </row>
    <row r="195" spans="1:14" ht="30" customHeight="1" x14ac:dyDescent="0.25">
      <c r="A195" s="114"/>
      <c r="B195" s="107"/>
      <c r="C195" s="14" t="s">
        <v>15</v>
      </c>
      <c r="D195" s="28" t="s">
        <v>77</v>
      </c>
      <c r="E195" s="28" t="s">
        <v>33</v>
      </c>
      <c r="F195" s="28">
        <v>250</v>
      </c>
      <c r="G195" s="84">
        <v>44692</v>
      </c>
      <c r="H195" s="45">
        <f t="shared" si="14"/>
        <v>6.006989247311828E-2</v>
      </c>
      <c r="I195" s="43">
        <f t="shared" si="11"/>
        <v>256679.99999999997</v>
      </c>
      <c r="J195" s="45">
        <f t="shared" si="12"/>
        <v>0.34499999999999992</v>
      </c>
      <c r="K195" s="62">
        <f t="shared" si="13"/>
        <v>17.411563035686459</v>
      </c>
      <c r="L195" s="53">
        <f t="shared" si="10"/>
        <v>0.13993010752688173</v>
      </c>
      <c r="M195" s="57"/>
      <c r="N195" s="58"/>
    </row>
    <row r="196" spans="1:14" ht="30" customHeight="1" x14ac:dyDescent="0.25">
      <c r="A196" s="20">
        <v>168</v>
      </c>
      <c r="B196" s="26" t="s">
        <v>495</v>
      </c>
      <c r="C196" s="20"/>
      <c r="D196" s="47" t="s">
        <v>91</v>
      </c>
      <c r="E196" s="47" t="s">
        <v>33</v>
      </c>
      <c r="F196" s="47">
        <v>400</v>
      </c>
      <c r="G196" s="89">
        <v>56520</v>
      </c>
      <c r="H196" s="45">
        <f t="shared" si="14"/>
        <v>7.5967741935483876E-2</v>
      </c>
      <c r="I196" s="43">
        <f t="shared" si="11"/>
        <v>410687.99999999994</v>
      </c>
      <c r="J196" s="45">
        <f t="shared" si="12"/>
        <v>0.55199999999999994</v>
      </c>
      <c r="K196" s="62">
        <f t="shared" si="13"/>
        <v>13.762272089761574</v>
      </c>
      <c r="L196" s="53">
        <f t="shared" si="10"/>
        <v>0.24403225806451617</v>
      </c>
      <c r="M196" s="57"/>
      <c r="N196" s="58"/>
    </row>
    <row r="197" spans="1:14" ht="30" customHeight="1" x14ac:dyDescent="0.25">
      <c r="A197" s="78">
        <v>169</v>
      </c>
      <c r="B197" s="26" t="s">
        <v>496</v>
      </c>
      <c r="C197" s="14"/>
      <c r="D197" s="28" t="s">
        <v>91</v>
      </c>
      <c r="E197" s="28" t="s">
        <v>33</v>
      </c>
      <c r="F197" s="28">
        <v>400</v>
      </c>
      <c r="G197" s="84">
        <v>94248</v>
      </c>
      <c r="H197" s="45">
        <f t="shared" si="14"/>
        <v>0.1266774193548387</v>
      </c>
      <c r="I197" s="43">
        <f t="shared" si="11"/>
        <v>410687.99999999994</v>
      </c>
      <c r="J197" s="45">
        <f t="shared" si="12"/>
        <v>0.55199999999999994</v>
      </c>
      <c r="K197" s="62">
        <f t="shared" si="13"/>
        <v>22.948807854137453</v>
      </c>
      <c r="L197" s="53">
        <f t="shared" si="10"/>
        <v>0.19332258064516136</v>
      </c>
      <c r="M197" s="57"/>
      <c r="N197" s="58"/>
    </row>
    <row r="198" spans="1:14" ht="30" customHeight="1" x14ac:dyDescent="0.25">
      <c r="A198" s="78">
        <v>170</v>
      </c>
      <c r="B198" s="26" t="s">
        <v>497</v>
      </c>
      <c r="C198" s="14"/>
      <c r="D198" s="28" t="s">
        <v>91</v>
      </c>
      <c r="E198" s="28" t="s">
        <v>33</v>
      </c>
      <c r="F198" s="28">
        <v>250</v>
      </c>
      <c r="G198" s="84">
        <v>45587</v>
      </c>
      <c r="H198" s="45">
        <f t="shared" si="14"/>
        <v>6.1272849462365594E-2</v>
      </c>
      <c r="I198" s="43">
        <f t="shared" si="11"/>
        <v>256679.99999999997</v>
      </c>
      <c r="J198" s="45">
        <f t="shared" si="12"/>
        <v>0.34499999999999992</v>
      </c>
      <c r="K198" s="62">
        <f t="shared" si="13"/>
        <v>17.760246220975535</v>
      </c>
      <c r="L198" s="53">
        <f t="shared" si="10"/>
        <v>0.1387271505376344</v>
      </c>
      <c r="M198" s="57"/>
      <c r="N198" s="58"/>
    </row>
    <row r="199" spans="1:14" ht="30" customHeight="1" x14ac:dyDescent="0.25">
      <c r="A199" s="113">
        <v>171</v>
      </c>
      <c r="B199" s="106" t="s">
        <v>498</v>
      </c>
      <c r="C199" s="14" t="s">
        <v>12</v>
      </c>
      <c r="D199" s="28" t="s">
        <v>92</v>
      </c>
      <c r="E199" s="28" t="s">
        <v>33</v>
      </c>
      <c r="F199" s="28">
        <v>250</v>
      </c>
      <c r="G199" s="84">
        <v>26636</v>
      </c>
      <c r="H199" s="45">
        <f t="shared" si="14"/>
        <v>3.5801075268817206E-2</v>
      </c>
      <c r="I199" s="43">
        <f t="shared" si="11"/>
        <v>256679.99999999997</v>
      </c>
      <c r="J199" s="45">
        <f t="shared" si="12"/>
        <v>0.34499999999999992</v>
      </c>
      <c r="K199" s="62">
        <f t="shared" si="13"/>
        <v>10.377123266323828</v>
      </c>
      <c r="L199" s="53">
        <f t="shared" si="10"/>
        <v>0.1641989247311828</v>
      </c>
      <c r="M199" s="57"/>
      <c r="N199" s="58"/>
    </row>
    <row r="200" spans="1:14" ht="30" customHeight="1" x14ac:dyDescent="0.25">
      <c r="A200" s="114"/>
      <c r="B200" s="107"/>
      <c r="C200" s="14" t="s">
        <v>15</v>
      </c>
      <c r="D200" s="28" t="s">
        <v>92</v>
      </c>
      <c r="E200" s="28" t="s">
        <v>33</v>
      </c>
      <c r="F200" s="28">
        <v>250</v>
      </c>
      <c r="G200" s="84">
        <v>42330</v>
      </c>
      <c r="H200" s="45">
        <f t="shared" si="14"/>
        <v>5.6895161290322585E-2</v>
      </c>
      <c r="I200" s="43">
        <f t="shared" si="11"/>
        <v>256679.99999999997</v>
      </c>
      <c r="J200" s="45">
        <f t="shared" si="12"/>
        <v>0.34499999999999992</v>
      </c>
      <c r="K200" s="62">
        <f t="shared" si="13"/>
        <v>16.491351098644227</v>
      </c>
      <c r="L200" s="53">
        <f t="shared" si="10"/>
        <v>0.14310483870967744</v>
      </c>
      <c r="M200" s="57"/>
      <c r="N200" s="58"/>
    </row>
    <row r="201" spans="1:14" ht="30" customHeight="1" x14ac:dyDescent="0.25">
      <c r="A201" s="20">
        <v>172</v>
      </c>
      <c r="B201" s="26" t="s">
        <v>499</v>
      </c>
      <c r="C201" s="14"/>
      <c r="D201" s="28" t="s">
        <v>78</v>
      </c>
      <c r="E201" s="28" t="s">
        <v>33</v>
      </c>
      <c r="F201" s="28">
        <v>320</v>
      </c>
      <c r="G201" s="84">
        <v>39013</v>
      </c>
      <c r="H201" s="45">
        <f t="shared" si="14"/>
        <v>5.243682795698925E-2</v>
      </c>
      <c r="I201" s="43">
        <f t="shared" si="11"/>
        <v>328550.39999999997</v>
      </c>
      <c r="J201" s="45">
        <f t="shared" si="12"/>
        <v>0.44159999999999999</v>
      </c>
      <c r="K201" s="62">
        <f t="shared" si="13"/>
        <v>11.8742816931588</v>
      </c>
      <c r="L201" s="53">
        <f t="shared" si="10"/>
        <v>0.20356317204301075</v>
      </c>
      <c r="M201" s="57"/>
      <c r="N201" s="58"/>
    </row>
    <row r="202" spans="1:14" ht="30" customHeight="1" x14ac:dyDescent="0.25">
      <c r="A202" s="20">
        <v>173</v>
      </c>
      <c r="B202" s="26" t="s">
        <v>436</v>
      </c>
      <c r="C202" s="14"/>
      <c r="D202" s="28" t="s">
        <v>78</v>
      </c>
      <c r="E202" s="28" t="s">
        <v>33</v>
      </c>
      <c r="F202" s="28">
        <v>250</v>
      </c>
      <c r="G202" s="84">
        <v>51213</v>
      </c>
      <c r="H202" s="45">
        <f t="shared" si="14"/>
        <v>6.8834677419354839E-2</v>
      </c>
      <c r="I202" s="43">
        <f t="shared" si="11"/>
        <v>256679.99999999997</v>
      </c>
      <c r="J202" s="45">
        <f t="shared" si="12"/>
        <v>0.34499999999999992</v>
      </c>
      <c r="K202" s="62">
        <f t="shared" si="13"/>
        <v>19.952080411407202</v>
      </c>
      <c r="L202" s="53">
        <f t="shared" si="10"/>
        <v>0.13116532258064517</v>
      </c>
      <c r="M202" s="57"/>
      <c r="N202" s="58"/>
    </row>
    <row r="203" spans="1:14" ht="30" customHeight="1" x14ac:dyDescent="0.25">
      <c r="A203" s="113">
        <v>174</v>
      </c>
      <c r="B203" s="106" t="s">
        <v>500</v>
      </c>
      <c r="C203" s="14" t="s">
        <v>12</v>
      </c>
      <c r="D203" s="28" t="s">
        <v>78</v>
      </c>
      <c r="E203" s="28" t="s">
        <v>33</v>
      </c>
      <c r="F203" s="28">
        <v>400</v>
      </c>
      <c r="G203" s="84">
        <v>90074</v>
      </c>
      <c r="H203" s="45">
        <f t="shared" si="14"/>
        <v>0.12106720430107526</v>
      </c>
      <c r="I203" s="43">
        <f t="shared" si="11"/>
        <v>410687.99999999994</v>
      </c>
      <c r="J203" s="45">
        <f t="shared" si="12"/>
        <v>0.55199999999999994</v>
      </c>
      <c r="K203" s="62">
        <f t="shared" si="13"/>
        <v>21.932464547296249</v>
      </c>
      <c r="L203" s="53">
        <f t="shared" si="10"/>
        <v>0.1989327956989248</v>
      </c>
      <c r="M203" s="57"/>
      <c r="N203" s="58"/>
    </row>
    <row r="204" spans="1:14" ht="30" customHeight="1" x14ac:dyDescent="0.25">
      <c r="A204" s="114"/>
      <c r="B204" s="107"/>
      <c r="C204" s="14" t="s">
        <v>15</v>
      </c>
      <c r="D204" s="28" t="s">
        <v>78</v>
      </c>
      <c r="E204" s="28" t="s">
        <v>33</v>
      </c>
      <c r="F204" s="28">
        <v>400</v>
      </c>
      <c r="G204" s="84">
        <v>63500</v>
      </c>
      <c r="H204" s="45">
        <f t="shared" si="14"/>
        <v>8.5349462365591391E-2</v>
      </c>
      <c r="I204" s="43">
        <f t="shared" si="11"/>
        <v>410687.99999999994</v>
      </c>
      <c r="J204" s="45">
        <f t="shared" si="12"/>
        <v>0.55199999999999994</v>
      </c>
      <c r="K204" s="62">
        <f t="shared" si="13"/>
        <v>15.461859124201343</v>
      </c>
      <c r="L204" s="53">
        <f t="shared" si="10"/>
        <v>0.23465053763440868</v>
      </c>
      <c r="M204" s="57"/>
      <c r="N204" s="58"/>
    </row>
    <row r="205" spans="1:14" ht="30" customHeight="1" x14ac:dyDescent="0.25">
      <c r="A205" s="113">
        <v>175</v>
      </c>
      <c r="B205" s="106" t="s">
        <v>501</v>
      </c>
      <c r="C205" s="14" t="s">
        <v>12</v>
      </c>
      <c r="D205" s="28" t="s">
        <v>78</v>
      </c>
      <c r="E205" s="28" t="s">
        <v>33</v>
      </c>
      <c r="F205" s="28">
        <v>250</v>
      </c>
      <c r="G205" s="84">
        <v>40569</v>
      </c>
      <c r="H205" s="45">
        <f t="shared" si="14"/>
        <v>5.4528225806451613E-2</v>
      </c>
      <c r="I205" s="43">
        <f t="shared" si="11"/>
        <v>256679.99999999997</v>
      </c>
      <c r="J205" s="45">
        <f t="shared" si="12"/>
        <v>0.34499999999999992</v>
      </c>
      <c r="K205" s="62">
        <f t="shared" si="13"/>
        <v>15.805282842449744</v>
      </c>
      <c r="L205" s="53">
        <f t="shared" si="10"/>
        <v>0.1454717741935484</v>
      </c>
      <c r="M205" s="57"/>
      <c r="N205" s="58"/>
    </row>
    <row r="206" spans="1:14" ht="30" customHeight="1" x14ac:dyDescent="0.25">
      <c r="A206" s="114"/>
      <c r="B206" s="107"/>
      <c r="C206" s="14" t="s">
        <v>15</v>
      </c>
      <c r="D206" s="28" t="s">
        <v>78</v>
      </c>
      <c r="E206" s="28" t="s">
        <v>33</v>
      </c>
      <c r="F206" s="28">
        <v>250</v>
      </c>
      <c r="G206" s="84">
        <v>13289</v>
      </c>
      <c r="H206" s="45">
        <f t="shared" si="14"/>
        <v>1.7861559139784947E-2</v>
      </c>
      <c r="I206" s="43">
        <f t="shared" si="11"/>
        <v>256679.99999999997</v>
      </c>
      <c r="J206" s="45">
        <f t="shared" si="12"/>
        <v>0.34499999999999992</v>
      </c>
      <c r="K206" s="62">
        <f t="shared" si="13"/>
        <v>5.1772635187782461</v>
      </c>
      <c r="L206" s="53">
        <f t="shared" si="10"/>
        <v>0.18213844086021508</v>
      </c>
      <c r="M206" s="57"/>
      <c r="N206" s="58"/>
    </row>
    <row r="207" spans="1:14" ht="30" customHeight="1" x14ac:dyDescent="0.25">
      <c r="A207" s="113">
        <v>176</v>
      </c>
      <c r="B207" s="106" t="s">
        <v>502</v>
      </c>
      <c r="C207" s="14" t="s">
        <v>12</v>
      </c>
      <c r="D207" s="28" t="s">
        <v>118</v>
      </c>
      <c r="E207" s="28" t="s">
        <v>33</v>
      </c>
      <c r="F207" s="28">
        <v>400</v>
      </c>
      <c r="G207" s="84">
        <v>53397</v>
      </c>
      <c r="H207" s="45">
        <f t="shared" si="14"/>
        <v>7.1770161290322571E-2</v>
      </c>
      <c r="I207" s="43">
        <f t="shared" si="11"/>
        <v>410687.99999999994</v>
      </c>
      <c r="J207" s="45">
        <f t="shared" si="12"/>
        <v>0.55199999999999994</v>
      </c>
      <c r="K207" s="62">
        <f t="shared" si="13"/>
        <v>13.001840813464238</v>
      </c>
      <c r="L207" s="53">
        <f t="shared" si="10"/>
        <v>0.24822983870967749</v>
      </c>
      <c r="M207" s="57"/>
      <c r="N207" s="58"/>
    </row>
    <row r="208" spans="1:14" ht="30" customHeight="1" x14ac:dyDescent="0.25">
      <c r="A208" s="114"/>
      <c r="B208" s="107"/>
      <c r="C208" s="14" t="s">
        <v>15</v>
      </c>
      <c r="D208" s="28" t="s">
        <v>118</v>
      </c>
      <c r="E208" s="28" t="s">
        <v>33</v>
      </c>
      <c r="F208" s="28">
        <v>400</v>
      </c>
      <c r="G208" s="84">
        <v>60312</v>
      </c>
      <c r="H208" s="45">
        <f t="shared" si="14"/>
        <v>8.106451612903226E-2</v>
      </c>
      <c r="I208" s="43">
        <f t="shared" si="11"/>
        <v>410687.99999999994</v>
      </c>
      <c r="J208" s="45">
        <f t="shared" si="12"/>
        <v>0.55199999999999994</v>
      </c>
      <c r="K208" s="62">
        <f t="shared" si="13"/>
        <v>14.685600748013092</v>
      </c>
      <c r="L208" s="53">
        <f t="shared" si="10"/>
        <v>0.2389354838709678</v>
      </c>
      <c r="M208" s="57"/>
      <c r="N208" s="58"/>
    </row>
    <row r="209" spans="1:14" ht="30" customHeight="1" x14ac:dyDescent="0.25">
      <c r="A209" s="20">
        <v>177</v>
      </c>
      <c r="B209" s="26" t="s">
        <v>504</v>
      </c>
      <c r="C209" s="14"/>
      <c r="D209" s="28" t="s">
        <v>118</v>
      </c>
      <c r="E209" s="28" t="s">
        <v>33</v>
      </c>
      <c r="F209" s="28">
        <v>250</v>
      </c>
      <c r="G209" s="84">
        <v>52877</v>
      </c>
      <c r="H209" s="45">
        <f t="shared" si="14"/>
        <v>7.1071236559139786E-2</v>
      </c>
      <c r="I209" s="43">
        <f t="shared" si="11"/>
        <v>256679.99999999997</v>
      </c>
      <c r="J209" s="45">
        <f t="shared" si="12"/>
        <v>0.34499999999999992</v>
      </c>
      <c r="K209" s="62">
        <f t="shared" si="13"/>
        <v>20.60035842293907</v>
      </c>
      <c r="L209" s="53">
        <f t="shared" ref="L209:L269" si="15">F209/1000*0.8-H209</f>
        <v>0.12892876344086024</v>
      </c>
      <c r="M209" s="57"/>
      <c r="N209" s="58"/>
    </row>
    <row r="210" spans="1:14" ht="30" customHeight="1" x14ac:dyDescent="0.25">
      <c r="A210" s="78">
        <v>178</v>
      </c>
      <c r="B210" s="26" t="s">
        <v>503</v>
      </c>
      <c r="C210" s="14" t="s">
        <v>12</v>
      </c>
      <c r="D210" s="28" t="s">
        <v>118</v>
      </c>
      <c r="E210" s="28" t="s">
        <v>33</v>
      </c>
      <c r="F210" s="28">
        <v>250</v>
      </c>
      <c r="G210" s="84">
        <v>41148</v>
      </c>
      <c r="H210" s="45">
        <f t="shared" si="14"/>
        <v>5.5306451612903221E-2</v>
      </c>
      <c r="I210" s="43">
        <f t="shared" ref="I210:I270" si="16">F210*744*1.38</f>
        <v>256679.99999999997</v>
      </c>
      <c r="J210" s="45">
        <f t="shared" ref="J210:J270" si="17">I210/744/1000</f>
        <v>0.34499999999999992</v>
      </c>
      <c r="K210" s="62">
        <f t="shared" ref="K210:K270" si="18">(G210/I210)*100</f>
        <v>16.030855539971952</v>
      </c>
      <c r="L210" s="53">
        <f t="shared" si="15"/>
        <v>0.1446935483870968</v>
      </c>
      <c r="M210" s="57"/>
      <c r="N210" s="58"/>
    </row>
    <row r="211" spans="1:14" ht="30" customHeight="1" x14ac:dyDescent="0.25">
      <c r="A211" s="113">
        <v>179</v>
      </c>
      <c r="B211" s="106" t="s">
        <v>505</v>
      </c>
      <c r="C211" s="14" t="s">
        <v>12</v>
      </c>
      <c r="D211" s="28" t="s">
        <v>118</v>
      </c>
      <c r="E211" s="28" t="s">
        <v>33</v>
      </c>
      <c r="F211" s="28">
        <v>250</v>
      </c>
      <c r="G211" s="84">
        <v>12000</v>
      </c>
      <c r="H211" s="45">
        <f t="shared" ref="H211:H272" si="19">G211/744/1000</f>
        <v>1.6129032258064516E-2</v>
      </c>
      <c r="I211" s="43">
        <f t="shared" si="16"/>
        <v>256679.99999999997</v>
      </c>
      <c r="J211" s="45">
        <f t="shared" si="17"/>
        <v>0.34499999999999992</v>
      </c>
      <c r="K211" s="62">
        <f t="shared" si="18"/>
        <v>4.6750818139317447</v>
      </c>
      <c r="L211" s="53">
        <f t="shared" si="15"/>
        <v>0.18387096774193551</v>
      </c>
      <c r="M211" s="57"/>
      <c r="N211" s="58"/>
    </row>
    <row r="212" spans="1:14" ht="30" customHeight="1" x14ac:dyDescent="0.25">
      <c r="A212" s="114"/>
      <c r="B212" s="107"/>
      <c r="C212" s="14" t="s">
        <v>15</v>
      </c>
      <c r="D212" s="28" t="s">
        <v>118</v>
      </c>
      <c r="E212" s="28" t="s">
        <v>33</v>
      </c>
      <c r="F212" s="28">
        <v>250</v>
      </c>
      <c r="G212" s="84">
        <v>0</v>
      </c>
      <c r="H212" s="45">
        <f t="shared" si="19"/>
        <v>0</v>
      </c>
      <c r="I212" s="43">
        <f t="shared" si="16"/>
        <v>256679.99999999997</v>
      </c>
      <c r="J212" s="45">
        <f t="shared" si="17"/>
        <v>0.34499999999999992</v>
      </c>
      <c r="K212" s="62">
        <f t="shared" si="18"/>
        <v>0</v>
      </c>
      <c r="L212" s="53">
        <f t="shared" si="15"/>
        <v>0.2</v>
      </c>
      <c r="M212" s="57"/>
      <c r="N212" s="58"/>
    </row>
    <row r="213" spans="1:14" ht="30" customHeight="1" x14ac:dyDescent="0.25">
      <c r="A213" s="20">
        <v>180</v>
      </c>
      <c r="B213" s="26" t="s">
        <v>506</v>
      </c>
      <c r="C213" s="14"/>
      <c r="D213" s="28" t="s">
        <v>570</v>
      </c>
      <c r="E213" s="28" t="s">
        <v>33</v>
      </c>
      <c r="F213" s="28">
        <v>400</v>
      </c>
      <c r="G213" s="84">
        <v>46400</v>
      </c>
      <c r="H213" s="45">
        <f t="shared" si="19"/>
        <v>6.2365591397849467E-2</v>
      </c>
      <c r="I213" s="43">
        <f t="shared" si="16"/>
        <v>410687.99999999994</v>
      </c>
      <c r="J213" s="45">
        <f t="shared" si="17"/>
        <v>0.55199999999999994</v>
      </c>
      <c r="K213" s="62">
        <f t="shared" si="18"/>
        <v>11.298114383668382</v>
      </c>
      <c r="L213" s="53">
        <f t="shared" si="15"/>
        <v>0.25763440860215059</v>
      </c>
      <c r="M213" s="57"/>
      <c r="N213" s="58"/>
    </row>
    <row r="214" spans="1:14" ht="30" customHeight="1" x14ac:dyDescent="0.25">
      <c r="A214" s="113">
        <v>181</v>
      </c>
      <c r="B214" s="106" t="s">
        <v>507</v>
      </c>
      <c r="C214" s="14" t="s">
        <v>12</v>
      </c>
      <c r="D214" s="28" t="s">
        <v>570</v>
      </c>
      <c r="E214" s="28" t="s">
        <v>33</v>
      </c>
      <c r="F214" s="28">
        <v>630</v>
      </c>
      <c r="G214" s="84">
        <v>6300</v>
      </c>
      <c r="H214" s="45">
        <f t="shared" si="19"/>
        <v>8.46774193548387E-3</v>
      </c>
      <c r="I214" s="43">
        <f t="shared" si="16"/>
        <v>646833.6</v>
      </c>
      <c r="J214" s="45">
        <f t="shared" si="17"/>
        <v>0.86939999999999995</v>
      </c>
      <c r="K214" s="62">
        <f t="shared" si="18"/>
        <v>0.9739753779024467</v>
      </c>
      <c r="L214" s="53">
        <f t="shared" si="15"/>
        <v>0.49553225806451612</v>
      </c>
      <c r="M214" s="57"/>
      <c r="N214" s="58"/>
    </row>
    <row r="215" spans="1:14" ht="30" customHeight="1" x14ac:dyDescent="0.25">
      <c r="A215" s="114"/>
      <c r="B215" s="107"/>
      <c r="C215" s="14" t="s">
        <v>15</v>
      </c>
      <c r="D215" s="28" t="s">
        <v>570</v>
      </c>
      <c r="E215" s="28" t="s">
        <v>33</v>
      </c>
      <c r="F215" s="28">
        <v>630</v>
      </c>
      <c r="G215" s="84">
        <v>33300</v>
      </c>
      <c r="H215" s="45">
        <f t="shared" si="19"/>
        <v>4.4758064516129029E-2</v>
      </c>
      <c r="I215" s="43">
        <f t="shared" si="16"/>
        <v>646833.6</v>
      </c>
      <c r="J215" s="45">
        <f t="shared" si="17"/>
        <v>0.86939999999999995</v>
      </c>
      <c r="K215" s="62">
        <f t="shared" si="18"/>
        <v>5.1481555689129319</v>
      </c>
      <c r="L215" s="53">
        <f t="shared" si="15"/>
        <v>0.45924193548387099</v>
      </c>
      <c r="M215" s="57"/>
      <c r="N215" s="58"/>
    </row>
    <row r="216" spans="1:14" ht="30" customHeight="1" x14ac:dyDescent="0.25">
      <c r="A216" s="20">
        <v>182</v>
      </c>
      <c r="B216" s="26" t="s">
        <v>508</v>
      </c>
      <c r="C216" s="14"/>
      <c r="D216" s="54" t="s">
        <v>571</v>
      </c>
      <c r="E216" s="28" t="s">
        <v>33</v>
      </c>
      <c r="F216" s="28">
        <v>400</v>
      </c>
      <c r="G216" s="84">
        <v>27702</v>
      </c>
      <c r="H216" s="45">
        <f t="shared" si="19"/>
        <v>3.7233870967741937E-2</v>
      </c>
      <c r="I216" s="43">
        <f t="shared" si="16"/>
        <v>410687.99999999994</v>
      </c>
      <c r="J216" s="45">
        <f t="shared" si="17"/>
        <v>0.55199999999999994</v>
      </c>
      <c r="K216" s="62">
        <f t="shared" si="18"/>
        <v>6.7452664796633952</v>
      </c>
      <c r="L216" s="53">
        <f t="shared" si="15"/>
        <v>0.28276612903225812</v>
      </c>
      <c r="M216" s="57"/>
      <c r="N216" s="58"/>
    </row>
    <row r="217" spans="1:14" ht="30" customHeight="1" x14ac:dyDescent="0.25">
      <c r="A217" s="113">
        <v>183</v>
      </c>
      <c r="B217" s="106" t="s">
        <v>509</v>
      </c>
      <c r="C217" s="14" t="s">
        <v>12</v>
      </c>
      <c r="D217" s="28" t="s">
        <v>143</v>
      </c>
      <c r="E217" s="28" t="s">
        <v>33</v>
      </c>
      <c r="F217" s="28">
        <v>560</v>
      </c>
      <c r="G217" s="84">
        <v>0</v>
      </c>
      <c r="H217" s="45">
        <f t="shared" si="19"/>
        <v>0</v>
      </c>
      <c r="I217" s="43">
        <f t="shared" si="16"/>
        <v>574963.19999999995</v>
      </c>
      <c r="J217" s="45">
        <f t="shared" si="17"/>
        <v>0.77279999999999993</v>
      </c>
      <c r="K217" s="62">
        <f t="shared" si="18"/>
        <v>0</v>
      </c>
      <c r="L217" s="53">
        <f t="shared" si="15"/>
        <v>0.44800000000000006</v>
      </c>
      <c r="M217" s="57"/>
      <c r="N217" s="58"/>
    </row>
    <row r="218" spans="1:14" ht="30" customHeight="1" x14ac:dyDescent="0.25">
      <c r="A218" s="114"/>
      <c r="B218" s="107"/>
      <c r="C218" s="14" t="s">
        <v>15</v>
      </c>
      <c r="D218" s="28" t="s">
        <v>143</v>
      </c>
      <c r="E218" s="28" t="s">
        <v>33</v>
      </c>
      <c r="F218" s="28">
        <v>630</v>
      </c>
      <c r="G218" s="84">
        <v>77222</v>
      </c>
      <c r="H218" s="45">
        <f t="shared" si="19"/>
        <v>0.10379301075268818</v>
      </c>
      <c r="I218" s="43">
        <f t="shared" si="16"/>
        <v>646833.6</v>
      </c>
      <c r="J218" s="45">
        <f t="shared" si="17"/>
        <v>0.86939999999999995</v>
      </c>
      <c r="K218" s="62">
        <f t="shared" si="18"/>
        <v>11.938464544822656</v>
      </c>
      <c r="L218" s="53">
        <f t="shared" si="15"/>
        <v>0.4002069892473118</v>
      </c>
      <c r="M218" s="57"/>
      <c r="N218" s="58"/>
    </row>
    <row r="219" spans="1:14" ht="30" customHeight="1" x14ac:dyDescent="0.25">
      <c r="A219" s="20">
        <v>184</v>
      </c>
      <c r="B219" s="26" t="s">
        <v>555</v>
      </c>
      <c r="C219" s="14"/>
      <c r="D219" s="28" t="s">
        <v>144</v>
      </c>
      <c r="E219" s="28" t="s">
        <v>33</v>
      </c>
      <c r="F219" s="28">
        <v>250</v>
      </c>
      <c r="G219" s="84">
        <v>59945</v>
      </c>
      <c r="H219" s="45">
        <f t="shared" si="19"/>
        <v>8.0571236559139794E-2</v>
      </c>
      <c r="I219" s="43">
        <f t="shared" si="16"/>
        <v>256679.99999999997</v>
      </c>
      <c r="J219" s="45">
        <f t="shared" si="17"/>
        <v>0.34499999999999992</v>
      </c>
      <c r="K219" s="62">
        <f t="shared" si="18"/>
        <v>23.353981611344867</v>
      </c>
      <c r="L219" s="53">
        <f t="shared" si="15"/>
        <v>0.11942876344086022</v>
      </c>
      <c r="M219" s="57"/>
      <c r="N219" s="58"/>
    </row>
    <row r="220" spans="1:14" ht="30" customHeight="1" x14ac:dyDescent="0.25">
      <c r="A220" s="113">
        <v>185</v>
      </c>
      <c r="B220" s="106" t="s">
        <v>556</v>
      </c>
      <c r="C220" s="14" t="s">
        <v>12</v>
      </c>
      <c r="D220" s="28" t="s">
        <v>144</v>
      </c>
      <c r="E220" s="28" t="s">
        <v>33</v>
      </c>
      <c r="F220" s="28">
        <v>250</v>
      </c>
      <c r="G220" s="84">
        <v>27590</v>
      </c>
      <c r="H220" s="45">
        <f t="shared" si="19"/>
        <v>3.7083333333333336E-2</v>
      </c>
      <c r="I220" s="43">
        <f t="shared" si="16"/>
        <v>256679.99999999997</v>
      </c>
      <c r="J220" s="45">
        <f t="shared" si="17"/>
        <v>0.34499999999999992</v>
      </c>
      <c r="K220" s="62">
        <f t="shared" si="18"/>
        <v>10.748792270531402</v>
      </c>
      <c r="L220" s="53">
        <f t="shared" si="15"/>
        <v>0.16291666666666668</v>
      </c>
      <c r="M220" s="57"/>
      <c r="N220" s="58"/>
    </row>
    <row r="221" spans="1:14" ht="30" customHeight="1" x14ac:dyDescent="0.25">
      <c r="A221" s="114"/>
      <c r="B221" s="107"/>
      <c r="C221" s="14" t="s">
        <v>15</v>
      </c>
      <c r="D221" s="28" t="s">
        <v>144</v>
      </c>
      <c r="E221" s="28" t="s">
        <v>33</v>
      </c>
      <c r="F221" s="28">
        <v>250</v>
      </c>
      <c r="G221" s="84">
        <v>31023</v>
      </c>
      <c r="H221" s="45">
        <f t="shared" si="19"/>
        <v>4.169758064516129E-2</v>
      </c>
      <c r="I221" s="43">
        <f t="shared" si="16"/>
        <v>256679.99999999997</v>
      </c>
      <c r="J221" s="45">
        <f t="shared" si="17"/>
        <v>0.34499999999999992</v>
      </c>
      <c r="K221" s="62">
        <f t="shared" si="18"/>
        <v>12.086255259467043</v>
      </c>
      <c r="L221" s="53">
        <f t="shared" si="15"/>
        <v>0.15830241935483871</v>
      </c>
      <c r="M221" s="57"/>
      <c r="N221" s="58"/>
    </row>
    <row r="222" spans="1:14" ht="30" customHeight="1" x14ac:dyDescent="0.25">
      <c r="A222" s="113">
        <v>186</v>
      </c>
      <c r="B222" s="106" t="s">
        <v>510</v>
      </c>
      <c r="C222" s="14" t="s">
        <v>12</v>
      </c>
      <c r="D222" s="28" t="s">
        <v>145</v>
      </c>
      <c r="E222" s="28" t="s">
        <v>33</v>
      </c>
      <c r="F222" s="28">
        <v>400</v>
      </c>
      <c r="G222" s="84">
        <v>27849</v>
      </c>
      <c r="H222" s="45">
        <f t="shared" si="19"/>
        <v>3.7431451612903226E-2</v>
      </c>
      <c r="I222" s="43">
        <f t="shared" si="16"/>
        <v>410687.99999999994</v>
      </c>
      <c r="J222" s="45">
        <f t="shared" si="17"/>
        <v>0.55199999999999994</v>
      </c>
      <c r="K222" s="62">
        <f t="shared" si="18"/>
        <v>6.7810600748013092</v>
      </c>
      <c r="L222" s="53">
        <f t="shared" si="15"/>
        <v>0.28256854838709683</v>
      </c>
      <c r="M222" s="57"/>
      <c r="N222" s="58"/>
    </row>
    <row r="223" spans="1:14" ht="30" customHeight="1" x14ac:dyDescent="0.25">
      <c r="A223" s="114"/>
      <c r="B223" s="107"/>
      <c r="C223" s="14" t="s">
        <v>15</v>
      </c>
      <c r="D223" s="28" t="s">
        <v>145</v>
      </c>
      <c r="E223" s="28" t="s">
        <v>33</v>
      </c>
      <c r="F223" s="28">
        <v>400</v>
      </c>
      <c r="G223" s="84">
        <v>25248</v>
      </c>
      <c r="H223" s="45">
        <f t="shared" si="19"/>
        <v>3.3935483870967745E-2</v>
      </c>
      <c r="I223" s="43">
        <f t="shared" si="16"/>
        <v>410687.99999999994</v>
      </c>
      <c r="J223" s="45">
        <f t="shared" si="17"/>
        <v>0.55199999999999994</v>
      </c>
      <c r="K223" s="62">
        <f t="shared" si="18"/>
        <v>6.1477325853202442</v>
      </c>
      <c r="L223" s="53">
        <f t="shared" si="15"/>
        <v>0.28606451612903233</v>
      </c>
      <c r="M223" s="57"/>
      <c r="N223" s="58"/>
    </row>
    <row r="224" spans="1:14" ht="30" customHeight="1" x14ac:dyDescent="0.25">
      <c r="A224" s="113">
        <v>187</v>
      </c>
      <c r="B224" s="106" t="s">
        <v>511</v>
      </c>
      <c r="C224" s="14" t="s">
        <v>12</v>
      </c>
      <c r="D224" s="28" t="s">
        <v>145</v>
      </c>
      <c r="E224" s="28" t="s">
        <v>33</v>
      </c>
      <c r="F224" s="28">
        <v>400</v>
      </c>
      <c r="G224" s="84">
        <v>26319</v>
      </c>
      <c r="H224" s="45">
        <f t="shared" si="19"/>
        <v>3.5374999999999997E-2</v>
      </c>
      <c r="I224" s="43">
        <f t="shared" si="16"/>
        <v>410687.99999999994</v>
      </c>
      <c r="J224" s="45">
        <f t="shared" si="17"/>
        <v>0.55199999999999994</v>
      </c>
      <c r="K224" s="62">
        <f t="shared" si="18"/>
        <v>6.4085144927536239</v>
      </c>
      <c r="L224" s="53">
        <f t="shared" si="15"/>
        <v>0.28462500000000007</v>
      </c>
      <c r="M224" s="57"/>
      <c r="N224" s="58"/>
    </row>
    <row r="225" spans="1:14" ht="30" customHeight="1" x14ac:dyDescent="0.25">
      <c r="A225" s="114"/>
      <c r="B225" s="107"/>
      <c r="C225" s="14" t="s">
        <v>15</v>
      </c>
      <c r="D225" s="28" t="s">
        <v>145</v>
      </c>
      <c r="E225" s="28" t="s">
        <v>33</v>
      </c>
      <c r="F225" s="28">
        <v>400</v>
      </c>
      <c r="G225" s="84">
        <v>28620</v>
      </c>
      <c r="H225" s="45">
        <f t="shared" si="19"/>
        <v>3.8467741935483871E-2</v>
      </c>
      <c r="I225" s="43">
        <f t="shared" si="16"/>
        <v>410687.99999999994</v>
      </c>
      <c r="J225" s="45">
        <f t="shared" si="17"/>
        <v>0.55199999999999994</v>
      </c>
      <c r="K225" s="62">
        <f t="shared" si="18"/>
        <v>6.9687938288920055</v>
      </c>
      <c r="L225" s="53">
        <f t="shared" si="15"/>
        <v>0.28153225806451621</v>
      </c>
      <c r="M225" s="57"/>
      <c r="N225" s="58"/>
    </row>
    <row r="226" spans="1:14" ht="30" customHeight="1" x14ac:dyDescent="0.25">
      <c r="A226" s="20">
        <v>188</v>
      </c>
      <c r="B226" s="26" t="s">
        <v>512</v>
      </c>
      <c r="C226" s="14"/>
      <c r="D226" s="28" t="s">
        <v>146</v>
      </c>
      <c r="E226" s="28" t="s">
        <v>33</v>
      </c>
      <c r="F226" s="28">
        <v>400</v>
      </c>
      <c r="G226" s="84">
        <v>25929</v>
      </c>
      <c r="H226" s="45">
        <f t="shared" si="19"/>
        <v>3.4850806451612905E-2</v>
      </c>
      <c r="I226" s="43">
        <f t="shared" si="16"/>
        <v>410687.99999999994</v>
      </c>
      <c r="J226" s="45">
        <f t="shared" si="17"/>
        <v>0.55199999999999994</v>
      </c>
      <c r="K226" s="62">
        <f t="shared" si="18"/>
        <v>6.3135518934081354</v>
      </c>
      <c r="L226" s="53">
        <f t="shared" si="15"/>
        <v>0.28514919354838714</v>
      </c>
      <c r="M226" s="57"/>
      <c r="N226" s="58"/>
    </row>
    <row r="227" spans="1:14" ht="30" customHeight="1" x14ac:dyDescent="0.25">
      <c r="A227" s="113">
        <v>189</v>
      </c>
      <c r="B227" s="106" t="s">
        <v>513</v>
      </c>
      <c r="C227" s="14" t="s">
        <v>12</v>
      </c>
      <c r="D227" s="28" t="s">
        <v>147</v>
      </c>
      <c r="E227" s="28" t="s">
        <v>33</v>
      </c>
      <c r="F227" s="28">
        <v>400</v>
      </c>
      <c r="G227" s="84">
        <v>25608</v>
      </c>
      <c r="H227" s="45">
        <f t="shared" si="19"/>
        <v>3.4419354838709677E-2</v>
      </c>
      <c r="I227" s="43">
        <f t="shared" si="16"/>
        <v>410687.99999999994</v>
      </c>
      <c r="J227" s="45">
        <f t="shared" si="17"/>
        <v>0.55199999999999994</v>
      </c>
      <c r="K227" s="62">
        <f t="shared" si="18"/>
        <v>6.2353903693314647</v>
      </c>
      <c r="L227" s="53">
        <f t="shared" si="15"/>
        <v>0.28558064516129039</v>
      </c>
      <c r="M227" s="57"/>
      <c r="N227" s="58"/>
    </row>
    <row r="228" spans="1:14" ht="30" customHeight="1" x14ac:dyDescent="0.25">
      <c r="A228" s="114"/>
      <c r="B228" s="107"/>
      <c r="C228" s="14" t="s">
        <v>15</v>
      </c>
      <c r="D228" s="28" t="s">
        <v>147</v>
      </c>
      <c r="E228" s="28" t="s">
        <v>33</v>
      </c>
      <c r="F228" s="28">
        <v>400</v>
      </c>
      <c r="G228" s="84">
        <v>85080</v>
      </c>
      <c r="H228" s="45">
        <f t="shared" si="19"/>
        <v>0.11435483870967743</v>
      </c>
      <c r="I228" s="43">
        <f t="shared" si="16"/>
        <v>410687.99999999994</v>
      </c>
      <c r="J228" s="45">
        <f t="shared" si="17"/>
        <v>0.55199999999999994</v>
      </c>
      <c r="K228" s="62">
        <f t="shared" si="18"/>
        <v>20.716456287985043</v>
      </c>
      <c r="L228" s="53">
        <f t="shared" si="15"/>
        <v>0.20564516129032262</v>
      </c>
      <c r="M228" s="57"/>
      <c r="N228" s="58"/>
    </row>
    <row r="229" spans="1:14" ht="30" customHeight="1" x14ac:dyDescent="0.25">
      <c r="A229" s="20">
        <v>190</v>
      </c>
      <c r="B229" s="26" t="s">
        <v>514</v>
      </c>
      <c r="C229" s="14"/>
      <c r="D229" s="28" t="s">
        <v>148</v>
      </c>
      <c r="E229" s="28" t="s">
        <v>33</v>
      </c>
      <c r="F229" s="28">
        <v>400</v>
      </c>
      <c r="G229" s="84">
        <v>35386</v>
      </c>
      <c r="H229" s="45">
        <f t="shared" si="19"/>
        <v>4.7561827956989246E-2</v>
      </c>
      <c r="I229" s="43">
        <f>F229*744*1.38</f>
        <v>410687.99999999994</v>
      </c>
      <c r="J229" s="45">
        <f t="shared" si="17"/>
        <v>0.55199999999999994</v>
      </c>
      <c r="K229" s="62">
        <f t="shared" si="18"/>
        <v>8.6162731806139945</v>
      </c>
      <c r="L229" s="53">
        <f t="shared" si="15"/>
        <v>0.2724381720430108</v>
      </c>
      <c r="M229" s="57"/>
      <c r="N229" s="58"/>
    </row>
    <row r="230" spans="1:14" ht="30" customHeight="1" x14ac:dyDescent="0.25">
      <c r="A230" s="113">
        <v>191</v>
      </c>
      <c r="B230" s="106" t="s">
        <v>515</v>
      </c>
      <c r="C230" s="14" t="s">
        <v>12</v>
      </c>
      <c r="D230" s="28" t="s">
        <v>148</v>
      </c>
      <c r="E230" s="28" t="s">
        <v>33</v>
      </c>
      <c r="F230" s="28">
        <v>250</v>
      </c>
      <c r="G230" s="84">
        <v>8505</v>
      </c>
      <c r="H230" s="45">
        <f t="shared" si="19"/>
        <v>1.1431451612903225E-2</v>
      </c>
      <c r="I230" s="43">
        <f t="shared" si="16"/>
        <v>256679.99999999997</v>
      </c>
      <c r="J230" s="45">
        <f t="shared" si="17"/>
        <v>0.34499999999999992</v>
      </c>
      <c r="K230" s="62">
        <f t="shared" si="18"/>
        <v>3.3134642356241235</v>
      </c>
      <c r="L230" s="53">
        <f t="shared" si="15"/>
        <v>0.18856854838709677</v>
      </c>
      <c r="M230" s="57"/>
      <c r="N230" s="58"/>
    </row>
    <row r="231" spans="1:14" ht="30" customHeight="1" x14ac:dyDescent="0.25">
      <c r="A231" s="114"/>
      <c r="B231" s="107"/>
      <c r="C231" s="14" t="s">
        <v>15</v>
      </c>
      <c r="D231" s="28" t="s">
        <v>148</v>
      </c>
      <c r="E231" s="28" t="s">
        <v>33</v>
      </c>
      <c r="F231" s="28">
        <v>250</v>
      </c>
      <c r="G231" s="84">
        <v>2491</v>
      </c>
      <c r="H231" s="45">
        <f t="shared" si="19"/>
        <v>3.3481182795698926E-3</v>
      </c>
      <c r="I231" s="43">
        <f t="shared" si="16"/>
        <v>256679.99999999997</v>
      </c>
      <c r="J231" s="45">
        <f t="shared" si="17"/>
        <v>0.34499999999999992</v>
      </c>
      <c r="K231" s="62">
        <f t="shared" si="18"/>
        <v>0.97046906654199794</v>
      </c>
      <c r="L231" s="53">
        <f t="shared" si="15"/>
        <v>0.19665188172043011</v>
      </c>
      <c r="M231" s="57"/>
      <c r="N231" s="58"/>
    </row>
    <row r="232" spans="1:14" ht="30" customHeight="1" x14ac:dyDescent="0.25">
      <c r="A232" s="78">
        <v>192</v>
      </c>
      <c r="B232" s="26" t="s">
        <v>149</v>
      </c>
      <c r="C232" s="14" t="s">
        <v>12</v>
      </c>
      <c r="D232" s="28" t="s">
        <v>150</v>
      </c>
      <c r="E232" s="28" t="s">
        <v>33</v>
      </c>
      <c r="F232" s="28">
        <v>400</v>
      </c>
      <c r="G232" s="84">
        <v>50535</v>
      </c>
      <c r="H232" s="45">
        <f t="shared" si="19"/>
        <v>6.7923387096774188E-2</v>
      </c>
      <c r="I232" s="43">
        <f t="shared" si="16"/>
        <v>410687.99999999994</v>
      </c>
      <c r="J232" s="45">
        <f t="shared" si="17"/>
        <v>0.55199999999999994</v>
      </c>
      <c r="K232" s="62">
        <f t="shared" si="18"/>
        <v>12.304961430575037</v>
      </c>
      <c r="L232" s="53">
        <f t="shared" si="15"/>
        <v>0.25207661290322586</v>
      </c>
      <c r="M232" s="57"/>
      <c r="N232" s="58"/>
    </row>
    <row r="233" spans="1:14" ht="30" customHeight="1" x14ac:dyDescent="0.25">
      <c r="A233" s="78">
        <v>193</v>
      </c>
      <c r="B233" s="26" t="s">
        <v>516</v>
      </c>
      <c r="C233" s="14" t="s">
        <v>12</v>
      </c>
      <c r="D233" s="28" t="s">
        <v>151</v>
      </c>
      <c r="E233" s="28" t="s">
        <v>33</v>
      </c>
      <c r="F233" s="28">
        <v>250</v>
      </c>
      <c r="G233" s="84">
        <v>58514</v>
      </c>
      <c r="H233" s="45">
        <f t="shared" si="19"/>
        <v>7.8647849462365582E-2</v>
      </c>
      <c r="I233" s="43">
        <f t="shared" si="16"/>
        <v>256679.99999999997</v>
      </c>
      <c r="J233" s="45">
        <f t="shared" si="17"/>
        <v>0.34499999999999992</v>
      </c>
      <c r="K233" s="62">
        <f t="shared" si="18"/>
        <v>22.796478105033508</v>
      </c>
      <c r="L233" s="53">
        <f t="shared" si="15"/>
        <v>0.12135215053763443</v>
      </c>
      <c r="M233" s="57"/>
      <c r="N233" s="58"/>
    </row>
    <row r="234" spans="1:14" ht="30" customHeight="1" x14ac:dyDescent="0.25">
      <c r="A234" s="20">
        <v>194</v>
      </c>
      <c r="B234" s="26" t="s">
        <v>517</v>
      </c>
      <c r="C234" s="14"/>
      <c r="D234" s="28" t="s">
        <v>143</v>
      </c>
      <c r="E234" s="28" t="s">
        <v>33</v>
      </c>
      <c r="F234" s="28">
        <v>400</v>
      </c>
      <c r="G234" s="84">
        <v>56321</v>
      </c>
      <c r="H234" s="45">
        <f t="shared" si="19"/>
        <v>7.5700268817204305E-2</v>
      </c>
      <c r="I234" s="43">
        <f t="shared" si="16"/>
        <v>410687.99999999994</v>
      </c>
      <c r="J234" s="45">
        <f t="shared" si="17"/>
        <v>0.55199999999999994</v>
      </c>
      <c r="K234" s="62">
        <f t="shared" si="18"/>
        <v>13.713816814710928</v>
      </c>
      <c r="L234" s="53">
        <f t="shared" si="15"/>
        <v>0.24429973118279574</v>
      </c>
      <c r="M234" s="57"/>
      <c r="N234" s="58"/>
    </row>
    <row r="235" spans="1:14" ht="30" customHeight="1" x14ac:dyDescent="0.25">
      <c r="A235" s="20">
        <v>195</v>
      </c>
      <c r="B235" s="26" t="s">
        <v>518</v>
      </c>
      <c r="C235" s="14"/>
      <c r="D235" s="28" t="s">
        <v>151</v>
      </c>
      <c r="E235" s="28" t="s">
        <v>33</v>
      </c>
      <c r="F235" s="28">
        <v>250</v>
      </c>
      <c r="G235" s="84">
        <v>28270</v>
      </c>
      <c r="H235" s="45">
        <f t="shared" si="19"/>
        <v>3.7997311827956994E-2</v>
      </c>
      <c r="I235" s="43">
        <f t="shared" si="16"/>
        <v>256679.99999999997</v>
      </c>
      <c r="J235" s="45">
        <f t="shared" si="17"/>
        <v>0.34499999999999992</v>
      </c>
      <c r="K235" s="62">
        <f t="shared" si="18"/>
        <v>11.013713573320867</v>
      </c>
      <c r="L235" s="53">
        <f t="shared" si="15"/>
        <v>0.16200268817204302</v>
      </c>
      <c r="M235" s="57"/>
      <c r="N235" s="58"/>
    </row>
    <row r="236" spans="1:14" ht="30" customHeight="1" x14ac:dyDescent="0.25">
      <c r="A236" s="113">
        <v>196</v>
      </c>
      <c r="B236" s="106" t="s">
        <v>519</v>
      </c>
      <c r="C236" s="14" t="s">
        <v>12</v>
      </c>
      <c r="D236" s="28" t="s">
        <v>151</v>
      </c>
      <c r="E236" s="28" t="s">
        <v>33</v>
      </c>
      <c r="F236" s="28">
        <v>400</v>
      </c>
      <c r="G236" s="84">
        <v>29578</v>
      </c>
      <c r="H236" s="45">
        <f t="shared" si="19"/>
        <v>3.9755376344086026E-2</v>
      </c>
      <c r="I236" s="43">
        <f t="shared" si="16"/>
        <v>410687.99999999994</v>
      </c>
      <c r="J236" s="45">
        <f t="shared" si="17"/>
        <v>0.55199999999999994</v>
      </c>
      <c r="K236" s="62">
        <f t="shared" si="18"/>
        <v>7.2020609318996422</v>
      </c>
      <c r="L236" s="53">
        <f t="shared" si="15"/>
        <v>0.28024462365591402</v>
      </c>
      <c r="M236" s="57"/>
      <c r="N236" s="58"/>
    </row>
    <row r="237" spans="1:14" ht="30" customHeight="1" x14ac:dyDescent="0.25">
      <c r="A237" s="114"/>
      <c r="B237" s="107"/>
      <c r="C237" s="14" t="s">
        <v>15</v>
      </c>
      <c r="D237" s="28" t="s">
        <v>151</v>
      </c>
      <c r="E237" s="28" t="s">
        <v>33</v>
      </c>
      <c r="F237" s="28">
        <v>400</v>
      </c>
      <c r="G237" s="84">
        <v>26309</v>
      </c>
      <c r="H237" s="45">
        <f t="shared" si="19"/>
        <v>3.5361559139784941E-2</v>
      </c>
      <c r="I237" s="43">
        <f t="shared" si="16"/>
        <v>410687.99999999994</v>
      </c>
      <c r="J237" s="45">
        <f t="shared" si="17"/>
        <v>0.55199999999999994</v>
      </c>
      <c r="K237" s="62">
        <f t="shared" si="18"/>
        <v>6.4060795543088673</v>
      </c>
      <c r="L237" s="53">
        <f t="shared" si="15"/>
        <v>0.28463844086021511</v>
      </c>
      <c r="M237" s="57"/>
      <c r="N237" s="58"/>
    </row>
    <row r="238" spans="1:14" ht="30" customHeight="1" x14ac:dyDescent="0.25">
      <c r="A238" s="20">
        <v>197</v>
      </c>
      <c r="B238" s="26" t="s">
        <v>520</v>
      </c>
      <c r="C238" s="29"/>
      <c r="D238" s="28" t="s">
        <v>151</v>
      </c>
      <c r="E238" s="28" t="s">
        <v>33</v>
      </c>
      <c r="F238" s="28">
        <v>250</v>
      </c>
      <c r="G238" s="84">
        <v>36781</v>
      </c>
      <c r="H238" s="45">
        <f t="shared" si="19"/>
        <v>4.9436827956989247E-2</v>
      </c>
      <c r="I238" s="43">
        <f t="shared" si="16"/>
        <v>256679.99999999997</v>
      </c>
      <c r="J238" s="45">
        <f t="shared" si="17"/>
        <v>0.34499999999999992</v>
      </c>
      <c r="K238" s="62">
        <f t="shared" si="18"/>
        <v>14.329515349851956</v>
      </c>
      <c r="L238" s="53">
        <f t="shared" si="15"/>
        <v>0.15056317204301076</v>
      </c>
      <c r="M238" s="57"/>
      <c r="N238" s="58"/>
    </row>
    <row r="239" spans="1:14" ht="30" customHeight="1" x14ac:dyDescent="0.25">
      <c r="A239" s="113">
        <v>198</v>
      </c>
      <c r="B239" s="106" t="s">
        <v>521</v>
      </c>
      <c r="C239" s="14" t="s">
        <v>12</v>
      </c>
      <c r="D239" s="28" t="s">
        <v>151</v>
      </c>
      <c r="E239" s="28" t="s">
        <v>33</v>
      </c>
      <c r="F239" s="28">
        <v>400</v>
      </c>
      <c r="G239" s="84">
        <v>30411</v>
      </c>
      <c r="H239" s="45">
        <f t="shared" si="19"/>
        <v>4.0875000000000002E-2</v>
      </c>
      <c r="I239" s="43">
        <f t="shared" si="16"/>
        <v>410687.99999999994</v>
      </c>
      <c r="J239" s="45">
        <f t="shared" si="17"/>
        <v>0.55199999999999994</v>
      </c>
      <c r="K239" s="62">
        <f t="shared" si="18"/>
        <v>7.4048913043478271</v>
      </c>
      <c r="L239" s="53">
        <f t="shared" si="15"/>
        <v>0.27912500000000007</v>
      </c>
      <c r="M239" s="57"/>
      <c r="N239" s="58"/>
    </row>
    <row r="240" spans="1:14" ht="30" customHeight="1" x14ac:dyDescent="0.25">
      <c r="A240" s="114"/>
      <c r="B240" s="107"/>
      <c r="C240" s="14" t="s">
        <v>15</v>
      </c>
      <c r="D240" s="28" t="s">
        <v>151</v>
      </c>
      <c r="E240" s="28" t="s">
        <v>33</v>
      </c>
      <c r="F240" s="28">
        <v>250</v>
      </c>
      <c r="G240" s="84">
        <v>28813</v>
      </c>
      <c r="H240" s="45">
        <f t="shared" si="19"/>
        <v>3.8727150537634411E-2</v>
      </c>
      <c r="I240" s="43">
        <f t="shared" si="16"/>
        <v>256679.99999999997</v>
      </c>
      <c r="J240" s="45">
        <f t="shared" si="17"/>
        <v>0.34499999999999992</v>
      </c>
      <c r="K240" s="62">
        <f t="shared" si="18"/>
        <v>11.225261025401279</v>
      </c>
      <c r="L240" s="53">
        <f t="shared" si="15"/>
        <v>0.16127284946236559</v>
      </c>
      <c r="M240" s="57"/>
      <c r="N240" s="58"/>
    </row>
    <row r="241" spans="1:14" ht="30" customHeight="1" x14ac:dyDescent="0.25">
      <c r="A241" s="113">
        <v>199</v>
      </c>
      <c r="B241" s="106" t="s">
        <v>557</v>
      </c>
      <c r="C241" s="14" t="s">
        <v>12</v>
      </c>
      <c r="D241" s="28" t="s">
        <v>152</v>
      </c>
      <c r="E241" s="28" t="s">
        <v>33</v>
      </c>
      <c r="F241" s="28">
        <v>400</v>
      </c>
      <c r="G241" s="84">
        <v>45272</v>
      </c>
      <c r="H241" s="45">
        <f t="shared" si="19"/>
        <v>6.0849462365591397E-2</v>
      </c>
      <c r="I241" s="43">
        <f t="shared" si="16"/>
        <v>410687.99999999994</v>
      </c>
      <c r="J241" s="45">
        <f t="shared" si="17"/>
        <v>0.55199999999999994</v>
      </c>
      <c r="K241" s="62">
        <f t="shared" si="18"/>
        <v>11.023453327099892</v>
      </c>
      <c r="L241" s="53">
        <f t="shared" si="15"/>
        <v>0.25915053763440865</v>
      </c>
      <c r="M241" s="57"/>
      <c r="N241" s="58"/>
    </row>
    <row r="242" spans="1:14" ht="30" customHeight="1" x14ac:dyDescent="0.25">
      <c r="A242" s="114"/>
      <c r="B242" s="107"/>
      <c r="C242" s="14" t="s">
        <v>15</v>
      </c>
      <c r="D242" s="28" t="s">
        <v>152</v>
      </c>
      <c r="E242" s="28" t="s">
        <v>33</v>
      </c>
      <c r="F242" s="28">
        <v>400</v>
      </c>
      <c r="G242" s="84">
        <v>25623</v>
      </c>
      <c r="H242" s="45">
        <f t="shared" si="19"/>
        <v>3.4439516129032254E-2</v>
      </c>
      <c r="I242" s="43">
        <f t="shared" si="16"/>
        <v>410687.99999999994</v>
      </c>
      <c r="J242" s="45">
        <f t="shared" si="17"/>
        <v>0.55199999999999994</v>
      </c>
      <c r="K242" s="62">
        <f t="shared" si="18"/>
        <v>6.2390427769985983</v>
      </c>
      <c r="L242" s="53">
        <f t="shared" si="15"/>
        <v>0.28556048387096783</v>
      </c>
      <c r="M242" s="57"/>
      <c r="N242" s="58"/>
    </row>
    <row r="243" spans="1:14" ht="30" customHeight="1" x14ac:dyDescent="0.25">
      <c r="A243" s="20">
        <v>200</v>
      </c>
      <c r="B243" s="26" t="s">
        <v>590</v>
      </c>
      <c r="C243" s="14"/>
      <c r="D243" s="28" t="s">
        <v>152</v>
      </c>
      <c r="E243" s="28" t="s">
        <v>33</v>
      </c>
      <c r="F243" s="28">
        <v>400</v>
      </c>
      <c r="G243" s="84">
        <v>39615</v>
      </c>
      <c r="H243" s="45">
        <f t="shared" si="19"/>
        <v>5.3245967741935483E-2</v>
      </c>
      <c r="I243" s="43">
        <f t="shared" si="16"/>
        <v>410687.99999999994</v>
      </c>
      <c r="J243" s="45">
        <f t="shared" si="17"/>
        <v>0.55199999999999994</v>
      </c>
      <c r="K243" s="62">
        <f t="shared" si="18"/>
        <v>9.6460086489013559</v>
      </c>
      <c r="L243" s="53">
        <f t="shared" si="15"/>
        <v>0.2667540322580646</v>
      </c>
      <c r="M243" s="57"/>
      <c r="N243" s="58"/>
    </row>
    <row r="244" spans="1:14" ht="30" customHeight="1" x14ac:dyDescent="0.25">
      <c r="A244" s="20">
        <v>201</v>
      </c>
      <c r="B244" s="26" t="s">
        <v>522</v>
      </c>
      <c r="C244" s="14"/>
      <c r="D244" s="28" t="s">
        <v>153</v>
      </c>
      <c r="E244" s="28" t="s">
        <v>33</v>
      </c>
      <c r="F244" s="28">
        <v>250</v>
      </c>
      <c r="G244" s="84">
        <v>44382</v>
      </c>
      <c r="H244" s="45">
        <f t="shared" si="19"/>
        <v>5.9653225806451618E-2</v>
      </c>
      <c r="I244" s="43">
        <f t="shared" si="16"/>
        <v>256679.99999999997</v>
      </c>
      <c r="J244" s="45">
        <f t="shared" si="17"/>
        <v>0.34499999999999992</v>
      </c>
      <c r="K244" s="62">
        <f t="shared" si="18"/>
        <v>17.290790088826558</v>
      </c>
      <c r="L244" s="53">
        <f t="shared" si="15"/>
        <v>0.14034677419354841</v>
      </c>
      <c r="M244" s="57"/>
      <c r="N244" s="58"/>
    </row>
    <row r="245" spans="1:14" ht="30" customHeight="1" x14ac:dyDescent="0.25">
      <c r="A245" s="113">
        <v>202</v>
      </c>
      <c r="B245" s="106" t="s">
        <v>558</v>
      </c>
      <c r="C245" s="14" t="s">
        <v>12</v>
      </c>
      <c r="D245" s="28" t="s">
        <v>154</v>
      </c>
      <c r="E245" s="28" t="s">
        <v>33</v>
      </c>
      <c r="F245" s="28">
        <v>250</v>
      </c>
      <c r="G245" s="84">
        <v>9310</v>
      </c>
      <c r="H245" s="45">
        <f t="shared" si="19"/>
        <v>1.2513440860215054E-2</v>
      </c>
      <c r="I245" s="43">
        <f t="shared" si="16"/>
        <v>256679.99999999997</v>
      </c>
      <c r="J245" s="45">
        <f t="shared" si="17"/>
        <v>0.34499999999999992</v>
      </c>
      <c r="K245" s="62">
        <f t="shared" si="18"/>
        <v>3.6270843073087118</v>
      </c>
      <c r="L245" s="53">
        <f t="shared" si="15"/>
        <v>0.18748655913978496</v>
      </c>
      <c r="M245" s="57"/>
      <c r="N245" s="58"/>
    </row>
    <row r="246" spans="1:14" ht="30" customHeight="1" x14ac:dyDescent="0.25">
      <c r="A246" s="114"/>
      <c r="B246" s="107"/>
      <c r="C246" s="14" t="s">
        <v>15</v>
      </c>
      <c r="D246" s="28" t="s">
        <v>154</v>
      </c>
      <c r="E246" s="28" t="s">
        <v>33</v>
      </c>
      <c r="F246" s="28">
        <v>250</v>
      </c>
      <c r="G246" s="84">
        <v>23400</v>
      </c>
      <c r="H246" s="45">
        <f t="shared" si="19"/>
        <v>3.145161290322581E-2</v>
      </c>
      <c r="I246" s="43">
        <f t="shared" si="16"/>
        <v>256679.99999999997</v>
      </c>
      <c r="J246" s="45">
        <f t="shared" si="17"/>
        <v>0.34499999999999992</v>
      </c>
      <c r="K246" s="62">
        <f t="shared" si="18"/>
        <v>9.1164095371669021</v>
      </c>
      <c r="L246" s="53">
        <f t="shared" si="15"/>
        <v>0.16854838709677419</v>
      </c>
      <c r="M246" s="57"/>
      <c r="N246" s="58"/>
    </row>
    <row r="247" spans="1:14" ht="30" customHeight="1" x14ac:dyDescent="0.25">
      <c r="A247" s="113">
        <v>203</v>
      </c>
      <c r="B247" s="106" t="s">
        <v>523</v>
      </c>
      <c r="C247" s="14" t="s">
        <v>12</v>
      </c>
      <c r="D247" s="54" t="s">
        <v>155</v>
      </c>
      <c r="E247" s="28" t="s">
        <v>33</v>
      </c>
      <c r="F247" s="28">
        <v>320</v>
      </c>
      <c r="G247" s="84">
        <v>18017</v>
      </c>
      <c r="H247" s="45">
        <f t="shared" si="19"/>
        <v>2.4216397849462366E-2</v>
      </c>
      <c r="I247" s="43">
        <f t="shared" si="16"/>
        <v>328550.39999999997</v>
      </c>
      <c r="J247" s="45">
        <f t="shared" si="17"/>
        <v>0.44159999999999999</v>
      </c>
      <c r="K247" s="62">
        <f t="shared" si="18"/>
        <v>5.4837857448963696</v>
      </c>
      <c r="L247" s="53">
        <f t="shared" si="15"/>
        <v>0.23178360215053764</v>
      </c>
      <c r="M247" s="57"/>
      <c r="N247" s="58"/>
    </row>
    <row r="248" spans="1:14" ht="30" customHeight="1" x14ac:dyDescent="0.25">
      <c r="A248" s="114"/>
      <c r="B248" s="107"/>
      <c r="C248" s="14" t="s">
        <v>15</v>
      </c>
      <c r="D248" s="54" t="s">
        <v>155</v>
      </c>
      <c r="E248" s="28" t="s">
        <v>33</v>
      </c>
      <c r="F248" s="28">
        <v>250</v>
      </c>
      <c r="G248" s="84">
        <v>19383</v>
      </c>
      <c r="H248" s="45">
        <f t="shared" si="19"/>
        <v>2.6052419354838707E-2</v>
      </c>
      <c r="I248" s="43">
        <f t="shared" si="16"/>
        <v>256679.99999999997</v>
      </c>
      <c r="J248" s="45">
        <f t="shared" si="17"/>
        <v>0.34499999999999992</v>
      </c>
      <c r="K248" s="62">
        <f t="shared" si="18"/>
        <v>7.5514258999532498</v>
      </c>
      <c r="L248" s="53">
        <f t="shared" si="15"/>
        <v>0.1739475806451613</v>
      </c>
      <c r="M248" s="57"/>
      <c r="N248" s="58"/>
    </row>
    <row r="249" spans="1:14" ht="30" customHeight="1" x14ac:dyDescent="0.25">
      <c r="A249" s="113">
        <v>204</v>
      </c>
      <c r="B249" s="106" t="s">
        <v>524</v>
      </c>
      <c r="C249" s="14" t="s">
        <v>12</v>
      </c>
      <c r="D249" s="28" t="s">
        <v>77</v>
      </c>
      <c r="E249" s="28" t="s">
        <v>33</v>
      </c>
      <c r="F249" s="28">
        <v>400</v>
      </c>
      <c r="G249" s="84">
        <v>71210</v>
      </c>
      <c r="H249" s="45">
        <f t="shared" si="19"/>
        <v>9.5712365591397855E-2</v>
      </c>
      <c r="I249" s="43">
        <f t="shared" si="16"/>
        <v>410687.99999999994</v>
      </c>
      <c r="J249" s="45">
        <f t="shared" si="17"/>
        <v>0.55199999999999994</v>
      </c>
      <c r="K249" s="62">
        <f t="shared" si="18"/>
        <v>17.339196665108307</v>
      </c>
      <c r="L249" s="53">
        <f t="shared" si="15"/>
        <v>0.22428763440860222</v>
      </c>
      <c r="M249" s="57"/>
      <c r="N249" s="58"/>
    </row>
    <row r="250" spans="1:14" ht="30" customHeight="1" x14ac:dyDescent="0.25">
      <c r="A250" s="114"/>
      <c r="B250" s="107"/>
      <c r="C250" s="14" t="s">
        <v>15</v>
      </c>
      <c r="D250" s="28" t="s">
        <v>77</v>
      </c>
      <c r="E250" s="28" t="s">
        <v>33</v>
      </c>
      <c r="F250" s="28">
        <v>250</v>
      </c>
      <c r="G250" s="84">
        <v>58707</v>
      </c>
      <c r="H250" s="45">
        <f t="shared" si="19"/>
        <v>7.8907258064516123E-2</v>
      </c>
      <c r="I250" s="43">
        <f t="shared" si="16"/>
        <v>256679.99999999997</v>
      </c>
      <c r="J250" s="45">
        <f t="shared" si="17"/>
        <v>0.34499999999999992</v>
      </c>
      <c r="K250" s="62">
        <f t="shared" si="18"/>
        <v>22.871669004207575</v>
      </c>
      <c r="L250" s="53">
        <f t="shared" si="15"/>
        <v>0.12109274193548389</v>
      </c>
      <c r="M250" s="57"/>
      <c r="N250" s="58"/>
    </row>
    <row r="251" spans="1:14" ht="30" customHeight="1" x14ac:dyDescent="0.25">
      <c r="A251" s="20">
        <v>205</v>
      </c>
      <c r="B251" s="26" t="s">
        <v>525</v>
      </c>
      <c r="C251" s="14"/>
      <c r="D251" s="28" t="s">
        <v>119</v>
      </c>
      <c r="E251" s="28" t="s">
        <v>33</v>
      </c>
      <c r="F251" s="28">
        <v>160</v>
      </c>
      <c r="G251" s="84">
        <v>22329</v>
      </c>
      <c r="H251" s="45">
        <f t="shared" si="19"/>
        <v>3.0012096774193548E-2</v>
      </c>
      <c r="I251" s="43">
        <f t="shared" si="16"/>
        <v>164275.19999999998</v>
      </c>
      <c r="J251" s="45">
        <f t="shared" si="17"/>
        <v>0.2208</v>
      </c>
      <c r="K251" s="62">
        <f t="shared" si="18"/>
        <v>13.592435133239833</v>
      </c>
      <c r="L251" s="53">
        <f t="shared" si="15"/>
        <v>9.7987903225806458E-2</v>
      </c>
      <c r="M251" s="57"/>
      <c r="N251" s="58"/>
    </row>
    <row r="252" spans="1:14" ht="30" customHeight="1" x14ac:dyDescent="0.25">
      <c r="A252" s="113">
        <v>206</v>
      </c>
      <c r="B252" s="106" t="s">
        <v>526</v>
      </c>
      <c r="C252" s="14" t="s">
        <v>12</v>
      </c>
      <c r="D252" s="28" t="s">
        <v>119</v>
      </c>
      <c r="E252" s="28" t="s">
        <v>33</v>
      </c>
      <c r="F252" s="28">
        <v>400</v>
      </c>
      <c r="G252" s="84">
        <v>34299</v>
      </c>
      <c r="H252" s="45">
        <f t="shared" si="19"/>
        <v>4.6100806451612901E-2</v>
      </c>
      <c r="I252" s="43">
        <f t="shared" si="16"/>
        <v>410687.99999999994</v>
      </c>
      <c r="J252" s="45">
        <f t="shared" si="17"/>
        <v>0.55199999999999994</v>
      </c>
      <c r="K252" s="62">
        <f t="shared" si="18"/>
        <v>8.3515953716690063</v>
      </c>
      <c r="L252" s="53">
        <f t="shared" si="15"/>
        <v>0.27389919354838715</v>
      </c>
      <c r="M252" s="57"/>
      <c r="N252" s="58"/>
    </row>
    <row r="253" spans="1:14" ht="30" customHeight="1" x14ac:dyDescent="0.25">
      <c r="A253" s="114"/>
      <c r="B253" s="107"/>
      <c r="C253" s="14" t="s">
        <v>15</v>
      </c>
      <c r="D253" s="28" t="s">
        <v>119</v>
      </c>
      <c r="E253" s="28" t="s">
        <v>33</v>
      </c>
      <c r="F253" s="28">
        <v>630</v>
      </c>
      <c r="G253" s="84">
        <v>17564</v>
      </c>
      <c r="H253" s="45">
        <f t="shared" si="19"/>
        <v>2.3607526881720433E-2</v>
      </c>
      <c r="I253" s="43">
        <f t="shared" si="16"/>
        <v>646833.6</v>
      </c>
      <c r="J253" s="45">
        <f t="shared" si="17"/>
        <v>0.86939999999999995</v>
      </c>
      <c r="K253" s="62">
        <f t="shared" si="18"/>
        <v>2.7153815138854878</v>
      </c>
      <c r="L253" s="53">
        <f t="shared" si="15"/>
        <v>0.48039247311827959</v>
      </c>
      <c r="M253" s="57"/>
      <c r="N253" s="58"/>
    </row>
    <row r="254" spans="1:14" ht="30" customHeight="1" x14ac:dyDescent="0.25">
      <c r="A254" s="113">
        <v>207</v>
      </c>
      <c r="B254" s="106" t="s">
        <v>527</v>
      </c>
      <c r="C254" s="14" t="s">
        <v>12</v>
      </c>
      <c r="D254" s="28" t="s">
        <v>122</v>
      </c>
      <c r="E254" s="28" t="s">
        <v>33</v>
      </c>
      <c r="F254" s="28">
        <v>630</v>
      </c>
      <c r="G254" s="84">
        <v>86719</v>
      </c>
      <c r="H254" s="45">
        <f t="shared" si="19"/>
        <v>0.11655779569892473</v>
      </c>
      <c r="I254" s="43">
        <f t="shared" si="16"/>
        <v>646833.6</v>
      </c>
      <c r="J254" s="45">
        <f t="shared" si="17"/>
        <v>0.86939999999999995</v>
      </c>
      <c r="K254" s="62">
        <f t="shared" si="18"/>
        <v>13.406693777194011</v>
      </c>
      <c r="L254" s="53">
        <f t="shared" si="15"/>
        <v>0.38744220430107529</v>
      </c>
      <c r="M254" s="57"/>
      <c r="N254" s="58"/>
    </row>
    <row r="255" spans="1:14" ht="30" customHeight="1" x14ac:dyDescent="0.25">
      <c r="A255" s="114"/>
      <c r="B255" s="107"/>
      <c r="C255" s="14" t="s">
        <v>15</v>
      </c>
      <c r="D255" s="28" t="s">
        <v>122</v>
      </c>
      <c r="E255" s="28" t="s">
        <v>33</v>
      </c>
      <c r="F255" s="28">
        <v>630</v>
      </c>
      <c r="G255" s="84">
        <v>59379</v>
      </c>
      <c r="H255" s="45">
        <f t="shared" si="19"/>
        <v>7.9810483870967744E-2</v>
      </c>
      <c r="I255" s="43">
        <f t="shared" si="16"/>
        <v>646833.6</v>
      </c>
      <c r="J255" s="45">
        <f t="shared" si="17"/>
        <v>0.86939999999999995</v>
      </c>
      <c r="K255" s="62">
        <f t="shared" si="18"/>
        <v>9.17994983563006</v>
      </c>
      <c r="L255" s="53">
        <f t="shared" si="15"/>
        <v>0.42418951612903227</v>
      </c>
      <c r="M255" s="57"/>
      <c r="N255" s="58"/>
    </row>
    <row r="256" spans="1:14" ht="30" customHeight="1" x14ac:dyDescent="0.25">
      <c r="A256" s="113">
        <v>208</v>
      </c>
      <c r="B256" s="106" t="s">
        <v>528</v>
      </c>
      <c r="C256" s="14" t="s">
        <v>12</v>
      </c>
      <c r="D256" s="28" t="s">
        <v>122</v>
      </c>
      <c r="E256" s="28" t="s">
        <v>33</v>
      </c>
      <c r="F256" s="28">
        <v>630</v>
      </c>
      <c r="G256" s="84">
        <v>103711</v>
      </c>
      <c r="H256" s="45">
        <f t="shared" si="19"/>
        <v>0.1393965053763441</v>
      </c>
      <c r="I256" s="43">
        <f t="shared" si="16"/>
        <v>646833.6</v>
      </c>
      <c r="J256" s="45">
        <f t="shared" si="17"/>
        <v>0.86939999999999995</v>
      </c>
      <c r="K256" s="62">
        <f t="shared" si="18"/>
        <v>16.033644510736611</v>
      </c>
      <c r="L256" s="53">
        <f t="shared" si="15"/>
        <v>0.36460349462365593</v>
      </c>
      <c r="M256" s="57"/>
      <c r="N256" s="58"/>
    </row>
    <row r="257" spans="1:14" ht="30" customHeight="1" x14ac:dyDescent="0.25">
      <c r="A257" s="114"/>
      <c r="B257" s="107"/>
      <c r="C257" s="14" t="s">
        <v>15</v>
      </c>
      <c r="D257" s="28" t="s">
        <v>122</v>
      </c>
      <c r="E257" s="28" t="s">
        <v>33</v>
      </c>
      <c r="F257" s="28">
        <v>630</v>
      </c>
      <c r="G257" s="84">
        <v>52271</v>
      </c>
      <c r="H257" s="45">
        <f t="shared" si="19"/>
        <v>7.0256720430107528E-2</v>
      </c>
      <c r="I257" s="43">
        <f t="shared" si="16"/>
        <v>646833.6</v>
      </c>
      <c r="J257" s="45">
        <f t="shared" si="17"/>
        <v>0.86939999999999995</v>
      </c>
      <c r="K257" s="62">
        <f t="shared" si="18"/>
        <v>8.0810582505299671</v>
      </c>
      <c r="L257" s="53">
        <f t="shared" si="15"/>
        <v>0.43374327956989245</v>
      </c>
      <c r="M257" s="57"/>
      <c r="N257" s="58"/>
    </row>
    <row r="258" spans="1:14" ht="30" customHeight="1" x14ac:dyDescent="0.25">
      <c r="A258" s="113">
        <v>209</v>
      </c>
      <c r="B258" s="106" t="s">
        <v>529</v>
      </c>
      <c r="C258" s="14" t="s">
        <v>12</v>
      </c>
      <c r="D258" s="28" t="s">
        <v>122</v>
      </c>
      <c r="E258" s="28" t="s">
        <v>33</v>
      </c>
      <c r="F258" s="28">
        <v>400</v>
      </c>
      <c r="G258" s="84">
        <v>58058</v>
      </c>
      <c r="H258" s="45">
        <f t="shared" si="19"/>
        <v>7.8034946236559141E-2</v>
      </c>
      <c r="I258" s="43">
        <f t="shared" si="16"/>
        <v>410687.99999999994</v>
      </c>
      <c r="J258" s="45">
        <f t="shared" si="17"/>
        <v>0.55199999999999994</v>
      </c>
      <c r="K258" s="62">
        <f t="shared" si="18"/>
        <v>14.136765622565065</v>
      </c>
      <c r="L258" s="53">
        <f t="shared" si="15"/>
        <v>0.24196505376344091</v>
      </c>
      <c r="M258" s="57"/>
      <c r="N258" s="58"/>
    </row>
    <row r="259" spans="1:14" ht="30" customHeight="1" x14ac:dyDescent="0.25">
      <c r="A259" s="114"/>
      <c r="B259" s="107"/>
      <c r="C259" s="14" t="s">
        <v>15</v>
      </c>
      <c r="D259" s="28" t="s">
        <v>122</v>
      </c>
      <c r="E259" s="28" t="s">
        <v>33</v>
      </c>
      <c r="F259" s="28">
        <v>630</v>
      </c>
      <c r="G259" s="84">
        <v>72749</v>
      </c>
      <c r="H259" s="45">
        <f t="shared" si="19"/>
        <v>9.778091397849463E-2</v>
      </c>
      <c r="I259" s="43">
        <f t="shared" si="16"/>
        <v>646833.6</v>
      </c>
      <c r="J259" s="45">
        <f t="shared" si="17"/>
        <v>0.86939999999999995</v>
      </c>
      <c r="K259" s="62">
        <f t="shared" si="18"/>
        <v>11.246942026511919</v>
      </c>
      <c r="L259" s="53">
        <f t="shared" si="15"/>
        <v>0.40621908602150536</v>
      </c>
      <c r="M259" s="57"/>
      <c r="N259" s="58"/>
    </row>
    <row r="260" spans="1:14" ht="30" customHeight="1" x14ac:dyDescent="0.25">
      <c r="A260" s="113">
        <v>210</v>
      </c>
      <c r="B260" s="106" t="s">
        <v>530</v>
      </c>
      <c r="C260" s="14" t="s">
        <v>12</v>
      </c>
      <c r="D260" s="28" t="s">
        <v>156</v>
      </c>
      <c r="E260" s="28" t="s">
        <v>33</v>
      </c>
      <c r="F260" s="28">
        <v>250</v>
      </c>
      <c r="G260" s="84">
        <v>42722</v>
      </c>
      <c r="H260" s="45">
        <f t="shared" si="19"/>
        <v>5.7422043010752689E-2</v>
      </c>
      <c r="I260" s="43">
        <f t="shared" si="16"/>
        <v>256679.99999999997</v>
      </c>
      <c r="J260" s="45">
        <f t="shared" si="17"/>
        <v>0.34499999999999992</v>
      </c>
      <c r="K260" s="62">
        <f t="shared" si="18"/>
        <v>16.644070437899334</v>
      </c>
      <c r="L260" s="53">
        <f t="shared" si="15"/>
        <v>0.14257795698924733</v>
      </c>
      <c r="M260" s="57"/>
      <c r="N260" s="58"/>
    </row>
    <row r="261" spans="1:14" ht="30" customHeight="1" x14ac:dyDescent="0.25">
      <c r="A261" s="114"/>
      <c r="B261" s="107"/>
      <c r="C261" s="14" t="s">
        <v>15</v>
      </c>
      <c r="D261" s="28" t="s">
        <v>156</v>
      </c>
      <c r="E261" s="28" t="s">
        <v>33</v>
      </c>
      <c r="F261" s="28">
        <v>250</v>
      </c>
      <c r="G261" s="84">
        <v>40009</v>
      </c>
      <c r="H261" s="45">
        <f t="shared" si="19"/>
        <v>5.37755376344086E-2</v>
      </c>
      <c r="I261" s="43">
        <f t="shared" si="16"/>
        <v>256679.99999999997</v>
      </c>
      <c r="J261" s="45">
        <f t="shared" si="17"/>
        <v>0.34499999999999992</v>
      </c>
      <c r="K261" s="62">
        <f t="shared" si="18"/>
        <v>15.587112357799596</v>
      </c>
      <c r="L261" s="53">
        <f t="shared" si="15"/>
        <v>0.14622446236559142</v>
      </c>
      <c r="M261" s="57"/>
      <c r="N261" s="58"/>
    </row>
    <row r="262" spans="1:14" ht="30" customHeight="1" x14ac:dyDescent="0.25">
      <c r="A262" s="113">
        <v>211</v>
      </c>
      <c r="B262" s="106" t="s">
        <v>559</v>
      </c>
      <c r="C262" s="14" t="s">
        <v>12</v>
      </c>
      <c r="D262" s="28" t="s">
        <v>157</v>
      </c>
      <c r="E262" s="28" t="s">
        <v>33</v>
      </c>
      <c r="F262" s="28">
        <v>400</v>
      </c>
      <c r="G262" s="84">
        <v>46630</v>
      </c>
      <c r="H262" s="45">
        <f t="shared" si="19"/>
        <v>6.2674731182795693E-2</v>
      </c>
      <c r="I262" s="43">
        <f t="shared" si="16"/>
        <v>410687.99999999994</v>
      </c>
      <c r="J262" s="45">
        <f t="shared" si="17"/>
        <v>0.55199999999999994</v>
      </c>
      <c r="K262" s="62">
        <f t="shared" si="18"/>
        <v>11.354117967897773</v>
      </c>
      <c r="L262" s="53">
        <f t="shared" si="15"/>
        <v>0.25732526881720436</v>
      </c>
      <c r="M262" s="57"/>
      <c r="N262" s="58"/>
    </row>
    <row r="263" spans="1:14" ht="30" customHeight="1" x14ac:dyDescent="0.25">
      <c r="A263" s="114"/>
      <c r="B263" s="107"/>
      <c r="C263" s="14" t="s">
        <v>15</v>
      </c>
      <c r="D263" s="28" t="s">
        <v>157</v>
      </c>
      <c r="E263" s="28" t="s">
        <v>33</v>
      </c>
      <c r="F263" s="28">
        <v>630</v>
      </c>
      <c r="G263" s="84">
        <v>65909</v>
      </c>
      <c r="H263" s="45">
        <f t="shared" si="19"/>
        <v>8.8587365591397849E-2</v>
      </c>
      <c r="I263" s="43">
        <f t="shared" si="16"/>
        <v>646833.6</v>
      </c>
      <c r="J263" s="45">
        <f t="shared" si="17"/>
        <v>0.86939999999999995</v>
      </c>
      <c r="K263" s="62">
        <f t="shared" si="18"/>
        <v>10.189483044789263</v>
      </c>
      <c r="L263" s="53">
        <f t="shared" si="15"/>
        <v>0.41541263440860215</v>
      </c>
      <c r="M263" s="57"/>
      <c r="N263" s="58"/>
    </row>
    <row r="264" spans="1:14" ht="30" customHeight="1" x14ac:dyDescent="0.25">
      <c r="A264" s="113">
        <v>212</v>
      </c>
      <c r="B264" s="106" t="s">
        <v>560</v>
      </c>
      <c r="C264" s="14" t="s">
        <v>12</v>
      </c>
      <c r="D264" s="28" t="s">
        <v>158</v>
      </c>
      <c r="E264" s="28" t="s">
        <v>33</v>
      </c>
      <c r="F264" s="28">
        <v>630</v>
      </c>
      <c r="G264" s="84">
        <v>42880</v>
      </c>
      <c r="H264" s="45">
        <f t="shared" si="19"/>
        <v>5.7634408602150536E-2</v>
      </c>
      <c r="I264" s="43">
        <f t="shared" si="16"/>
        <v>646833.6</v>
      </c>
      <c r="J264" s="45">
        <f t="shared" si="17"/>
        <v>0.86939999999999995</v>
      </c>
      <c r="K264" s="62">
        <f t="shared" si="18"/>
        <v>6.6292165403899856</v>
      </c>
      <c r="L264" s="53">
        <f t="shared" si="15"/>
        <v>0.44636559139784948</v>
      </c>
      <c r="M264" s="57"/>
      <c r="N264" s="58"/>
    </row>
    <row r="265" spans="1:14" ht="30" customHeight="1" x14ac:dyDescent="0.25">
      <c r="A265" s="114"/>
      <c r="B265" s="107"/>
      <c r="C265" s="14" t="s">
        <v>15</v>
      </c>
      <c r="D265" s="28" t="s">
        <v>158</v>
      </c>
      <c r="E265" s="28" t="s">
        <v>33</v>
      </c>
      <c r="F265" s="28">
        <v>630</v>
      </c>
      <c r="G265" s="84">
        <v>86035</v>
      </c>
      <c r="H265" s="45">
        <f t="shared" si="19"/>
        <v>0.11563844086021506</v>
      </c>
      <c r="I265" s="43">
        <f t="shared" si="16"/>
        <v>646833.6</v>
      </c>
      <c r="J265" s="45">
        <f t="shared" si="17"/>
        <v>0.86939999999999995</v>
      </c>
      <c r="K265" s="62">
        <f t="shared" si="18"/>
        <v>13.300947879021747</v>
      </c>
      <c r="L265" s="53">
        <f t="shared" si="15"/>
        <v>0.38836155913978493</v>
      </c>
      <c r="M265" s="57"/>
      <c r="N265" s="58"/>
    </row>
    <row r="266" spans="1:14" ht="30" customHeight="1" x14ac:dyDescent="0.25">
      <c r="A266" s="113">
        <v>213</v>
      </c>
      <c r="B266" s="106" t="s">
        <v>593</v>
      </c>
      <c r="C266" s="14" t="s">
        <v>12</v>
      </c>
      <c r="D266" s="28" t="s">
        <v>154</v>
      </c>
      <c r="E266" s="28" t="s">
        <v>33</v>
      </c>
      <c r="F266" s="28">
        <v>630</v>
      </c>
      <c r="G266" s="84">
        <v>73635</v>
      </c>
      <c r="H266" s="45">
        <f t="shared" si="19"/>
        <v>9.8971774193548384E-2</v>
      </c>
      <c r="I266" s="43">
        <f t="shared" si="16"/>
        <v>646833.6</v>
      </c>
      <c r="J266" s="45">
        <f t="shared" si="17"/>
        <v>0.86939999999999995</v>
      </c>
      <c r="K266" s="62">
        <f t="shared" si="18"/>
        <v>11.383916976483595</v>
      </c>
      <c r="L266" s="53">
        <f t="shared" si="15"/>
        <v>0.40502822580645159</v>
      </c>
      <c r="M266" s="57"/>
      <c r="N266" s="58"/>
    </row>
    <row r="267" spans="1:14" ht="30" customHeight="1" x14ac:dyDescent="0.25">
      <c r="A267" s="114"/>
      <c r="B267" s="107"/>
      <c r="C267" s="14" t="s">
        <v>15</v>
      </c>
      <c r="D267" s="28" t="s">
        <v>154</v>
      </c>
      <c r="E267" s="28" t="s">
        <v>33</v>
      </c>
      <c r="F267" s="28">
        <v>630</v>
      </c>
      <c r="G267" s="84">
        <v>47083</v>
      </c>
      <c r="H267" s="45">
        <f t="shared" si="19"/>
        <v>6.3283602150537632E-2</v>
      </c>
      <c r="I267" s="43">
        <f t="shared" si="16"/>
        <v>646833.6</v>
      </c>
      <c r="J267" s="45">
        <f t="shared" si="17"/>
        <v>0.86939999999999995</v>
      </c>
      <c r="K267" s="62">
        <f t="shared" si="18"/>
        <v>7.2789972567906185</v>
      </c>
      <c r="L267" s="53">
        <f t="shared" si="15"/>
        <v>0.44071639784946237</v>
      </c>
      <c r="M267" s="57"/>
      <c r="N267" s="58"/>
    </row>
    <row r="268" spans="1:14" ht="30" customHeight="1" x14ac:dyDescent="0.25">
      <c r="A268" s="113">
        <v>214</v>
      </c>
      <c r="B268" s="106" t="s">
        <v>561</v>
      </c>
      <c r="C268" s="14" t="s">
        <v>12</v>
      </c>
      <c r="D268" s="28" t="s">
        <v>154</v>
      </c>
      <c r="E268" s="28" t="s">
        <v>33</v>
      </c>
      <c r="F268" s="28">
        <v>630</v>
      </c>
      <c r="G268" s="84">
        <v>93698</v>
      </c>
      <c r="H268" s="45">
        <f t="shared" si="19"/>
        <v>0.12593817204301075</v>
      </c>
      <c r="I268" s="43">
        <f t="shared" si="16"/>
        <v>646833.6</v>
      </c>
      <c r="J268" s="45">
        <f t="shared" si="17"/>
        <v>0.86939999999999995</v>
      </c>
      <c r="K268" s="62">
        <f t="shared" si="18"/>
        <v>14.485642056937056</v>
      </c>
      <c r="L268" s="53">
        <f t="shared" si="15"/>
        <v>0.37806182795698928</v>
      </c>
      <c r="M268" s="57"/>
      <c r="N268" s="58"/>
    </row>
    <row r="269" spans="1:14" ht="30" customHeight="1" x14ac:dyDescent="0.25">
      <c r="A269" s="114"/>
      <c r="B269" s="107"/>
      <c r="C269" s="14" t="s">
        <v>15</v>
      </c>
      <c r="D269" s="28" t="s">
        <v>154</v>
      </c>
      <c r="E269" s="28" t="s">
        <v>33</v>
      </c>
      <c r="F269" s="28">
        <v>630</v>
      </c>
      <c r="G269" s="84">
        <v>24736</v>
      </c>
      <c r="H269" s="45">
        <f t="shared" si="19"/>
        <v>3.3247311827956989E-2</v>
      </c>
      <c r="I269" s="43">
        <f t="shared" si="16"/>
        <v>646833.6</v>
      </c>
      <c r="J269" s="45">
        <f t="shared" si="17"/>
        <v>0.86939999999999995</v>
      </c>
      <c r="K269" s="62">
        <f t="shared" si="18"/>
        <v>3.8241674520309394</v>
      </c>
      <c r="L269" s="53">
        <f t="shared" si="15"/>
        <v>0.47075268817204302</v>
      </c>
      <c r="M269" s="57"/>
      <c r="N269" s="58"/>
    </row>
    <row r="270" spans="1:14" ht="30" customHeight="1" x14ac:dyDescent="0.25">
      <c r="A270" s="113">
        <v>215</v>
      </c>
      <c r="B270" s="127" t="s">
        <v>562</v>
      </c>
      <c r="C270" s="14" t="s">
        <v>12</v>
      </c>
      <c r="D270" s="28" t="s">
        <v>159</v>
      </c>
      <c r="E270" s="28" t="s">
        <v>33</v>
      </c>
      <c r="F270" s="28">
        <v>630</v>
      </c>
      <c r="G270" s="84">
        <v>51117</v>
      </c>
      <c r="H270" s="45">
        <f t="shared" si="19"/>
        <v>6.8705645161290324E-2</v>
      </c>
      <c r="I270" s="43">
        <f t="shared" si="16"/>
        <v>646833.6</v>
      </c>
      <c r="J270" s="45">
        <f t="shared" si="17"/>
        <v>0.86939999999999995</v>
      </c>
      <c r="K270" s="62">
        <f t="shared" si="18"/>
        <v>7.9026506971808521</v>
      </c>
      <c r="L270" s="53">
        <f t="shared" ref="L270:L300" si="20">F270/1000*0.8-H270</f>
        <v>0.43529435483870971</v>
      </c>
      <c r="M270" s="57"/>
      <c r="N270" s="58"/>
    </row>
    <row r="271" spans="1:14" ht="30" customHeight="1" x14ac:dyDescent="0.25">
      <c r="A271" s="114"/>
      <c r="B271" s="128"/>
      <c r="C271" s="14" t="s">
        <v>15</v>
      </c>
      <c r="D271" s="28" t="s">
        <v>159</v>
      </c>
      <c r="E271" s="28" t="s">
        <v>33</v>
      </c>
      <c r="F271" s="28">
        <v>630</v>
      </c>
      <c r="G271" s="84">
        <v>5325</v>
      </c>
      <c r="H271" s="45">
        <f t="shared" si="19"/>
        <v>7.1572580645161291E-3</v>
      </c>
      <c r="I271" s="43">
        <f t="shared" ref="I271:I300" si="21">F271*744*1.38</f>
        <v>646833.6</v>
      </c>
      <c r="J271" s="45">
        <f t="shared" ref="J271:J300" si="22">I271/744/1000</f>
        <v>0.86939999999999995</v>
      </c>
      <c r="K271" s="62">
        <f t="shared" ref="K271:K300" si="23">(G271/I271)*100</f>
        <v>0.82324109322706795</v>
      </c>
      <c r="L271" s="53">
        <f t="shared" si="20"/>
        <v>0.49684274193548389</v>
      </c>
      <c r="M271" s="57"/>
      <c r="N271" s="58"/>
    </row>
    <row r="272" spans="1:14" ht="30" customHeight="1" x14ac:dyDescent="0.25">
      <c r="A272" s="78">
        <v>216</v>
      </c>
      <c r="B272" s="26" t="s">
        <v>531</v>
      </c>
      <c r="C272" s="14" t="s">
        <v>12</v>
      </c>
      <c r="D272" s="28" t="s">
        <v>160</v>
      </c>
      <c r="E272" s="28" t="s">
        <v>33</v>
      </c>
      <c r="F272" s="28">
        <v>250</v>
      </c>
      <c r="G272" s="84">
        <v>39354</v>
      </c>
      <c r="H272" s="45">
        <f t="shared" si="19"/>
        <v>5.2895161290322582E-2</v>
      </c>
      <c r="I272" s="43">
        <f t="shared" si="21"/>
        <v>256679.99999999997</v>
      </c>
      <c r="J272" s="45">
        <f t="shared" si="22"/>
        <v>0.34499999999999992</v>
      </c>
      <c r="K272" s="62">
        <f t="shared" si="23"/>
        <v>15.331930808789155</v>
      </c>
      <c r="L272" s="53">
        <f t="shared" si="20"/>
        <v>0.14710483870967744</v>
      </c>
      <c r="M272" s="57"/>
      <c r="N272" s="58"/>
    </row>
    <row r="273" spans="1:14" ht="30" customHeight="1" x14ac:dyDescent="0.25">
      <c r="A273" s="113">
        <v>217</v>
      </c>
      <c r="B273" s="106" t="s">
        <v>532</v>
      </c>
      <c r="C273" s="14" t="s">
        <v>12</v>
      </c>
      <c r="D273" s="28" t="s">
        <v>159</v>
      </c>
      <c r="E273" s="28" t="s">
        <v>33</v>
      </c>
      <c r="F273" s="28">
        <v>250</v>
      </c>
      <c r="G273" s="84">
        <v>14778</v>
      </c>
      <c r="H273" s="45">
        <f t="shared" ref="H273:H300" si="24">G273/744/1000</f>
        <v>1.9862903225806451E-2</v>
      </c>
      <c r="I273" s="43">
        <f t="shared" si="21"/>
        <v>256679.99999999997</v>
      </c>
      <c r="J273" s="45">
        <f t="shared" si="22"/>
        <v>0.34499999999999992</v>
      </c>
      <c r="K273" s="62">
        <f t="shared" si="23"/>
        <v>5.7573632538569433</v>
      </c>
      <c r="L273" s="53">
        <f t="shared" si="20"/>
        <v>0.18013709677419357</v>
      </c>
      <c r="M273" s="57"/>
      <c r="N273" s="58"/>
    </row>
    <row r="274" spans="1:14" ht="30" customHeight="1" x14ac:dyDescent="0.25">
      <c r="A274" s="114"/>
      <c r="B274" s="107"/>
      <c r="C274" s="14" t="s">
        <v>15</v>
      </c>
      <c r="D274" s="28" t="s">
        <v>159</v>
      </c>
      <c r="E274" s="28" t="s">
        <v>33</v>
      </c>
      <c r="F274" s="28">
        <v>630</v>
      </c>
      <c r="G274" s="84">
        <v>11040</v>
      </c>
      <c r="H274" s="45">
        <f t="shared" si="24"/>
        <v>1.4838709677419354E-2</v>
      </c>
      <c r="I274" s="43">
        <f t="shared" si="21"/>
        <v>646833.6</v>
      </c>
      <c r="J274" s="45">
        <f t="shared" si="22"/>
        <v>0.86939999999999995</v>
      </c>
      <c r="K274" s="62">
        <f t="shared" si="23"/>
        <v>1.7067759003242877</v>
      </c>
      <c r="L274" s="53">
        <f t="shared" si="20"/>
        <v>0.48916129032258066</v>
      </c>
      <c r="M274" s="57"/>
      <c r="N274" s="58"/>
    </row>
    <row r="275" spans="1:14" ht="30" customHeight="1" x14ac:dyDescent="0.25">
      <c r="A275" s="20">
        <v>218</v>
      </c>
      <c r="B275" s="26" t="s">
        <v>563</v>
      </c>
      <c r="C275" s="14" t="s">
        <v>12</v>
      </c>
      <c r="D275" s="28" t="s">
        <v>118</v>
      </c>
      <c r="E275" s="28" t="s">
        <v>33</v>
      </c>
      <c r="F275" s="28">
        <v>250</v>
      </c>
      <c r="G275" s="84">
        <v>15206</v>
      </c>
      <c r="H275" s="45">
        <f t="shared" si="24"/>
        <v>2.0438172043010752E-2</v>
      </c>
      <c r="I275" s="43">
        <f t="shared" si="21"/>
        <v>256679.99999999997</v>
      </c>
      <c r="J275" s="45">
        <f t="shared" si="22"/>
        <v>0.34499999999999992</v>
      </c>
      <c r="K275" s="62">
        <f t="shared" si="23"/>
        <v>5.9241078385538426</v>
      </c>
      <c r="L275" s="53">
        <f t="shared" si="20"/>
        <v>0.17956182795698927</v>
      </c>
      <c r="M275" s="57"/>
      <c r="N275" s="58"/>
    </row>
    <row r="276" spans="1:14" ht="30" customHeight="1" x14ac:dyDescent="0.25">
      <c r="A276" s="113">
        <v>219</v>
      </c>
      <c r="B276" s="106" t="s">
        <v>533</v>
      </c>
      <c r="C276" s="14" t="s">
        <v>12</v>
      </c>
      <c r="D276" s="28" t="s">
        <v>161</v>
      </c>
      <c r="E276" s="28" t="s">
        <v>33</v>
      </c>
      <c r="F276" s="28">
        <v>630</v>
      </c>
      <c r="G276" s="84">
        <v>56947</v>
      </c>
      <c r="H276" s="45">
        <f t="shared" si="24"/>
        <v>7.6541666666666675E-2</v>
      </c>
      <c r="I276" s="43">
        <f t="shared" si="21"/>
        <v>646833.6</v>
      </c>
      <c r="J276" s="45">
        <f t="shared" si="22"/>
        <v>0.86939999999999995</v>
      </c>
      <c r="K276" s="62">
        <f>(G276/I276)*100</f>
        <v>8.803964419906448</v>
      </c>
      <c r="L276" s="53">
        <f t="shared" si="20"/>
        <v>0.42745833333333333</v>
      </c>
      <c r="M276" s="57"/>
      <c r="N276" s="58"/>
    </row>
    <row r="277" spans="1:14" ht="30" customHeight="1" x14ac:dyDescent="0.25">
      <c r="A277" s="114"/>
      <c r="B277" s="107"/>
      <c r="C277" s="14" t="s">
        <v>15</v>
      </c>
      <c r="D277" s="28" t="s">
        <v>161</v>
      </c>
      <c r="E277" s="28" t="s">
        <v>33</v>
      </c>
      <c r="F277" s="28">
        <v>400</v>
      </c>
      <c r="G277" s="84">
        <v>62863</v>
      </c>
      <c r="H277" s="45">
        <f t="shared" si="24"/>
        <v>8.4493279569892485E-2</v>
      </c>
      <c r="I277" s="43">
        <f t="shared" si="21"/>
        <v>410687.99999999994</v>
      </c>
      <c r="J277" s="45">
        <f t="shared" si="22"/>
        <v>0.55199999999999994</v>
      </c>
      <c r="K277" s="62">
        <f t="shared" si="23"/>
        <v>15.306753545270377</v>
      </c>
      <c r="L277" s="53">
        <f t="shared" si="20"/>
        <v>0.23550672043010756</v>
      </c>
      <c r="M277" s="57"/>
      <c r="N277" s="58"/>
    </row>
    <row r="278" spans="1:14" ht="30" customHeight="1" x14ac:dyDescent="0.25">
      <c r="A278" s="113">
        <v>220</v>
      </c>
      <c r="B278" s="106" t="s">
        <v>534</v>
      </c>
      <c r="C278" s="14" t="s">
        <v>12</v>
      </c>
      <c r="D278" s="28" t="s">
        <v>116</v>
      </c>
      <c r="E278" s="28" t="s">
        <v>33</v>
      </c>
      <c r="F278" s="28">
        <v>630</v>
      </c>
      <c r="G278" s="84">
        <v>30697</v>
      </c>
      <c r="H278" s="45">
        <f t="shared" si="24"/>
        <v>4.1259408602150535E-2</v>
      </c>
      <c r="I278" s="43">
        <f t="shared" si="21"/>
        <v>646833.6</v>
      </c>
      <c r="J278" s="45">
        <f t="shared" si="22"/>
        <v>0.86939999999999995</v>
      </c>
      <c r="K278" s="62">
        <f t="shared" si="23"/>
        <v>4.7457336786462552</v>
      </c>
      <c r="L278" s="53">
        <f t="shared" si="20"/>
        <v>0.46274059139784945</v>
      </c>
      <c r="M278" s="57"/>
      <c r="N278" s="58"/>
    </row>
    <row r="279" spans="1:14" ht="30" customHeight="1" x14ac:dyDescent="0.25">
      <c r="A279" s="114"/>
      <c r="B279" s="107"/>
      <c r="C279" s="14" t="s">
        <v>15</v>
      </c>
      <c r="D279" s="28" t="s">
        <v>116</v>
      </c>
      <c r="E279" s="28" t="s">
        <v>33</v>
      </c>
      <c r="F279" s="28">
        <v>630</v>
      </c>
      <c r="G279" s="84">
        <v>67953</v>
      </c>
      <c r="H279" s="45">
        <f t="shared" si="24"/>
        <v>9.1334677419354832E-2</v>
      </c>
      <c r="I279" s="43">
        <f t="shared" si="21"/>
        <v>646833.6</v>
      </c>
      <c r="J279" s="45">
        <f t="shared" si="22"/>
        <v>0.86939999999999995</v>
      </c>
      <c r="K279" s="62">
        <f t="shared" si="23"/>
        <v>10.50548394517539</v>
      </c>
      <c r="L279" s="53">
        <f t="shared" si="20"/>
        <v>0.41266532258064514</v>
      </c>
      <c r="M279" s="57"/>
      <c r="N279" s="58"/>
    </row>
    <row r="280" spans="1:14" ht="30" customHeight="1" x14ac:dyDescent="0.25">
      <c r="A280" s="113">
        <v>221</v>
      </c>
      <c r="B280" s="106" t="s">
        <v>564</v>
      </c>
      <c r="C280" s="14" t="s">
        <v>12</v>
      </c>
      <c r="D280" s="28" t="s">
        <v>118</v>
      </c>
      <c r="E280" s="28" t="s">
        <v>33</v>
      </c>
      <c r="F280" s="28">
        <v>250</v>
      </c>
      <c r="G280" s="84">
        <v>49443</v>
      </c>
      <c r="H280" s="45">
        <f t="shared" si="24"/>
        <v>6.6455645161290322E-2</v>
      </c>
      <c r="I280" s="43">
        <f t="shared" si="21"/>
        <v>256679.99999999997</v>
      </c>
      <c r="J280" s="45">
        <f t="shared" si="22"/>
        <v>0.34499999999999992</v>
      </c>
      <c r="K280" s="62">
        <f t="shared" si="23"/>
        <v>19.262505843852271</v>
      </c>
      <c r="L280" s="53">
        <f t="shared" si="20"/>
        <v>0.13354435483870969</v>
      </c>
      <c r="M280" s="57"/>
      <c r="N280" s="58"/>
    </row>
    <row r="281" spans="1:14" ht="30" customHeight="1" x14ac:dyDescent="0.25">
      <c r="A281" s="114"/>
      <c r="B281" s="107"/>
      <c r="C281" s="14" t="s">
        <v>15</v>
      </c>
      <c r="D281" s="28" t="s">
        <v>118</v>
      </c>
      <c r="E281" s="28" t="s">
        <v>33</v>
      </c>
      <c r="F281" s="28">
        <v>250</v>
      </c>
      <c r="G281" s="84">
        <v>22792</v>
      </c>
      <c r="H281" s="45">
        <f t="shared" si="24"/>
        <v>3.0634408602150536E-2</v>
      </c>
      <c r="I281" s="43">
        <f t="shared" si="21"/>
        <v>256679.99999999997</v>
      </c>
      <c r="J281" s="45">
        <f t="shared" si="22"/>
        <v>0.34499999999999992</v>
      </c>
      <c r="K281" s="62">
        <f t="shared" si="23"/>
        <v>8.8795387252610265</v>
      </c>
      <c r="L281" s="53">
        <f t="shared" si="20"/>
        <v>0.16936559139784949</v>
      </c>
      <c r="M281" s="57"/>
      <c r="N281" s="58"/>
    </row>
    <row r="282" spans="1:14" ht="30" customHeight="1" x14ac:dyDescent="0.25">
      <c r="A282" s="20">
        <v>222</v>
      </c>
      <c r="B282" s="26" t="s">
        <v>565</v>
      </c>
      <c r="C282" s="14" t="s">
        <v>12</v>
      </c>
      <c r="D282" s="28" t="s">
        <v>118</v>
      </c>
      <c r="E282" s="28" t="s">
        <v>33</v>
      </c>
      <c r="F282" s="28">
        <v>630</v>
      </c>
      <c r="G282" s="84">
        <v>39638</v>
      </c>
      <c r="H282" s="45">
        <f t="shared" si="24"/>
        <v>5.3276881720430103E-2</v>
      </c>
      <c r="I282" s="43">
        <f t="shared" si="21"/>
        <v>646833.6</v>
      </c>
      <c r="J282" s="45">
        <f t="shared" si="22"/>
        <v>0.86939999999999995</v>
      </c>
      <c r="K282" s="62">
        <f t="shared" si="23"/>
        <v>6.1280057189360599</v>
      </c>
      <c r="L282" s="53">
        <f t="shared" si="20"/>
        <v>0.4507231182795699</v>
      </c>
      <c r="M282" s="57"/>
      <c r="N282" s="58"/>
    </row>
    <row r="283" spans="1:14" ht="30" customHeight="1" x14ac:dyDescent="0.25">
      <c r="A283" s="113">
        <v>223</v>
      </c>
      <c r="B283" s="106" t="s">
        <v>536</v>
      </c>
      <c r="C283" s="14" t="s">
        <v>12</v>
      </c>
      <c r="D283" s="28" t="s">
        <v>118</v>
      </c>
      <c r="E283" s="28" t="s">
        <v>33</v>
      </c>
      <c r="F283" s="28">
        <v>400</v>
      </c>
      <c r="G283" s="84">
        <v>59160</v>
      </c>
      <c r="H283" s="45">
        <f t="shared" si="24"/>
        <v>7.9516129032258062E-2</v>
      </c>
      <c r="I283" s="43">
        <f t="shared" si="21"/>
        <v>410687.99999999994</v>
      </c>
      <c r="J283" s="45">
        <f t="shared" si="22"/>
        <v>0.55199999999999994</v>
      </c>
      <c r="K283" s="62">
        <f t="shared" si="23"/>
        <v>14.405095839177188</v>
      </c>
      <c r="L283" s="53">
        <f t="shared" si="20"/>
        <v>0.24048387096774199</v>
      </c>
      <c r="M283" s="57"/>
      <c r="N283" s="58"/>
    </row>
    <row r="284" spans="1:14" ht="30" customHeight="1" x14ac:dyDescent="0.25">
      <c r="A284" s="114"/>
      <c r="B284" s="107"/>
      <c r="C284" s="14" t="s">
        <v>15</v>
      </c>
      <c r="D284" s="28" t="s">
        <v>118</v>
      </c>
      <c r="E284" s="28" t="s">
        <v>33</v>
      </c>
      <c r="F284" s="28">
        <v>400</v>
      </c>
      <c r="G284" s="84">
        <v>66746</v>
      </c>
      <c r="H284" s="45">
        <f t="shared" si="24"/>
        <v>8.971236559139785E-2</v>
      </c>
      <c r="I284" s="43">
        <f t="shared" si="21"/>
        <v>410687.99999999994</v>
      </c>
      <c r="J284" s="45">
        <f t="shared" si="22"/>
        <v>0.55199999999999994</v>
      </c>
      <c r="K284" s="62">
        <f t="shared" si="23"/>
        <v>16.252240143369178</v>
      </c>
      <c r="L284" s="53">
        <f t="shared" si="20"/>
        <v>0.23028763440860223</v>
      </c>
      <c r="M284" s="57"/>
      <c r="N284" s="58"/>
    </row>
    <row r="285" spans="1:14" ht="30" customHeight="1" x14ac:dyDescent="0.25">
      <c r="A285" s="113">
        <v>224</v>
      </c>
      <c r="B285" s="106" t="s">
        <v>535</v>
      </c>
      <c r="C285" s="14" t="s">
        <v>12</v>
      </c>
      <c r="D285" s="28" t="s">
        <v>118</v>
      </c>
      <c r="E285" s="28" t="s">
        <v>33</v>
      </c>
      <c r="F285" s="28">
        <v>400</v>
      </c>
      <c r="G285" s="84">
        <v>37794</v>
      </c>
      <c r="H285" s="45">
        <f t="shared" si="24"/>
        <v>5.0798387096774193E-2</v>
      </c>
      <c r="I285" s="43">
        <f t="shared" si="21"/>
        <v>410687.99999999994</v>
      </c>
      <c r="J285" s="45">
        <f t="shared" si="22"/>
        <v>0.55199999999999994</v>
      </c>
      <c r="K285" s="62">
        <f t="shared" si="23"/>
        <v>9.202606358111268</v>
      </c>
      <c r="L285" s="53">
        <f t="shared" si="20"/>
        <v>0.26920161290322586</v>
      </c>
      <c r="M285" s="57"/>
      <c r="N285" s="58"/>
    </row>
    <row r="286" spans="1:14" ht="30" customHeight="1" x14ac:dyDescent="0.25">
      <c r="A286" s="114"/>
      <c r="B286" s="107"/>
      <c r="C286" s="14" t="s">
        <v>15</v>
      </c>
      <c r="D286" s="28" t="s">
        <v>118</v>
      </c>
      <c r="E286" s="28" t="s">
        <v>33</v>
      </c>
      <c r="F286" s="28">
        <v>400</v>
      </c>
      <c r="G286" s="84">
        <v>67080</v>
      </c>
      <c r="H286" s="45">
        <f t="shared" si="24"/>
        <v>9.0161290322580634E-2</v>
      </c>
      <c r="I286" s="43">
        <f t="shared" si="21"/>
        <v>410687.99999999994</v>
      </c>
      <c r="J286" s="45">
        <f t="shared" si="22"/>
        <v>0.55199999999999994</v>
      </c>
      <c r="K286" s="62">
        <f t="shared" si="23"/>
        <v>16.333567087424033</v>
      </c>
      <c r="L286" s="53">
        <f t="shared" si="20"/>
        <v>0.22983870967741943</v>
      </c>
      <c r="M286" s="57"/>
      <c r="N286" s="58"/>
    </row>
    <row r="287" spans="1:14" ht="30" customHeight="1" x14ac:dyDescent="0.25">
      <c r="A287" s="113">
        <v>225</v>
      </c>
      <c r="B287" s="106" t="s">
        <v>537</v>
      </c>
      <c r="C287" s="14" t="s">
        <v>12</v>
      </c>
      <c r="D287" s="28" t="s">
        <v>118</v>
      </c>
      <c r="E287" s="28" t="s">
        <v>33</v>
      </c>
      <c r="F287" s="28">
        <v>250</v>
      </c>
      <c r="G287" s="84">
        <v>945</v>
      </c>
      <c r="H287" s="45">
        <f t="shared" si="24"/>
        <v>1.2701612903225808E-3</v>
      </c>
      <c r="I287" s="43">
        <f t="shared" si="21"/>
        <v>256679.99999999997</v>
      </c>
      <c r="J287" s="45">
        <f t="shared" si="22"/>
        <v>0.34499999999999992</v>
      </c>
      <c r="K287" s="62">
        <f t="shared" si="23"/>
        <v>0.36816269284712488</v>
      </c>
      <c r="L287" s="53">
        <f t="shared" si="20"/>
        <v>0.19872983870967742</v>
      </c>
      <c r="M287" s="57"/>
      <c r="N287" s="58"/>
    </row>
    <row r="288" spans="1:14" ht="30" customHeight="1" x14ac:dyDescent="0.25">
      <c r="A288" s="114"/>
      <c r="B288" s="107"/>
      <c r="C288" s="14" t="s">
        <v>15</v>
      </c>
      <c r="D288" s="28" t="s">
        <v>118</v>
      </c>
      <c r="E288" s="28" t="s">
        <v>33</v>
      </c>
      <c r="F288" s="28">
        <v>180</v>
      </c>
      <c r="G288" s="84">
        <v>28541</v>
      </c>
      <c r="H288" s="45">
        <f t="shared" si="24"/>
        <v>3.8361559139784944E-2</v>
      </c>
      <c r="I288" s="43">
        <f t="shared" si="21"/>
        <v>184809.59999999998</v>
      </c>
      <c r="J288" s="45">
        <f t="shared" si="22"/>
        <v>0.24839999999999998</v>
      </c>
      <c r="K288" s="62">
        <f t="shared" si="23"/>
        <v>15.44346181150763</v>
      </c>
      <c r="L288" s="53">
        <f t="shared" si="20"/>
        <v>0.10563844086021504</v>
      </c>
      <c r="M288" s="57"/>
      <c r="N288" s="58"/>
    </row>
    <row r="289" spans="1:14" ht="30" customHeight="1" x14ac:dyDescent="0.25">
      <c r="A289" s="113">
        <v>226</v>
      </c>
      <c r="B289" s="106" t="s">
        <v>538</v>
      </c>
      <c r="C289" s="14" t="s">
        <v>12</v>
      </c>
      <c r="D289" s="28" t="s">
        <v>118</v>
      </c>
      <c r="E289" s="28" t="s">
        <v>33</v>
      </c>
      <c r="F289" s="28">
        <v>630</v>
      </c>
      <c r="G289" s="84">
        <v>41555</v>
      </c>
      <c r="H289" s="45">
        <f t="shared" si="24"/>
        <v>5.5853494623655915E-2</v>
      </c>
      <c r="I289" s="43">
        <f t="shared" si="21"/>
        <v>646833.6</v>
      </c>
      <c r="J289" s="45">
        <f t="shared" si="22"/>
        <v>0.86939999999999995</v>
      </c>
      <c r="K289" s="62">
        <f t="shared" si="23"/>
        <v>6.4243725124978042</v>
      </c>
      <c r="L289" s="53">
        <f t="shared" si="20"/>
        <v>0.4481465053763441</v>
      </c>
      <c r="M289" s="57"/>
      <c r="N289" s="58"/>
    </row>
    <row r="290" spans="1:14" ht="30" customHeight="1" x14ac:dyDescent="0.25">
      <c r="A290" s="114"/>
      <c r="B290" s="107"/>
      <c r="C290" s="14" t="s">
        <v>15</v>
      </c>
      <c r="D290" s="28" t="s">
        <v>118</v>
      </c>
      <c r="E290" s="28" t="s">
        <v>33</v>
      </c>
      <c r="F290" s="28">
        <v>630</v>
      </c>
      <c r="G290" s="84">
        <v>66152</v>
      </c>
      <c r="H290" s="45">
        <f t="shared" si="24"/>
        <v>8.8913978494623652E-2</v>
      </c>
      <c r="I290" s="43">
        <f t="shared" si="21"/>
        <v>646833.6</v>
      </c>
      <c r="J290" s="45">
        <f t="shared" si="22"/>
        <v>0.86939999999999995</v>
      </c>
      <c r="K290" s="62">
        <f t="shared" si="23"/>
        <v>10.227050666508356</v>
      </c>
      <c r="L290" s="53">
        <f t="shared" si="20"/>
        <v>0.41508602150537632</v>
      </c>
      <c r="M290" s="57"/>
      <c r="N290" s="58"/>
    </row>
    <row r="291" spans="1:14" ht="30" customHeight="1" x14ac:dyDescent="0.25">
      <c r="A291" s="113">
        <v>227</v>
      </c>
      <c r="B291" s="106" t="s">
        <v>539</v>
      </c>
      <c r="C291" s="14" t="s">
        <v>12</v>
      </c>
      <c r="D291" s="28" t="s">
        <v>159</v>
      </c>
      <c r="E291" s="28" t="s">
        <v>33</v>
      </c>
      <c r="F291" s="28">
        <v>400</v>
      </c>
      <c r="G291" s="84">
        <v>21510</v>
      </c>
      <c r="H291" s="45">
        <f t="shared" si="24"/>
        <v>2.8911290322580645E-2</v>
      </c>
      <c r="I291" s="43">
        <f t="shared" si="21"/>
        <v>410687.99999999994</v>
      </c>
      <c r="J291" s="45">
        <f t="shared" si="22"/>
        <v>0.55199999999999994</v>
      </c>
      <c r="K291" s="62">
        <f t="shared" si="23"/>
        <v>5.2375525946704071</v>
      </c>
      <c r="L291" s="53">
        <f t="shared" si="20"/>
        <v>0.2910887096774194</v>
      </c>
      <c r="M291" s="57"/>
      <c r="N291" s="58"/>
    </row>
    <row r="292" spans="1:14" ht="30" customHeight="1" x14ac:dyDescent="0.25">
      <c r="A292" s="114"/>
      <c r="B292" s="107"/>
      <c r="C292" s="14" t="s">
        <v>15</v>
      </c>
      <c r="D292" s="28" t="s">
        <v>159</v>
      </c>
      <c r="E292" s="28" t="s">
        <v>33</v>
      </c>
      <c r="F292" s="28">
        <v>400</v>
      </c>
      <c r="G292" s="84">
        <v>6810</v>
      </c>
      <c r="H292" s="45">
        <f t="shared" si="24"/>
        <v>9.1532258064516113E-3</v>
      </c>
      <c r="I292" s="43">
        <f t="shared" si="21"/>
        <v>410687.99999999994</v>
      </c>
      <c r="J292" s="45">
        <f t="shared" si="22"/>
        <v>0.55199999999999994</v>
      </c>
      <c r="K292" s="62">
        <f t="shared" si="23"/>
        <v>1.6581930808789156</v>
      </c>
      <c r="L292" s="53">
        <f t="shared" si="20"/>
        <v>0.31084677419354845</v>
      </c>
      <c r="M292" s="57"/>
      <c r="N292" s="58"/>
    </row>
    <row r="293" spans="1:14" ht="30" customHeight="1" x14ac:dyDescent="0.25">
      <c r="A293" s="113">
        <v>228</v>
      </c>
      <c r="B293" s="106" t="s">
        <v>540</v>
      </c>
      <c r="C293" s="14" t="s">
        <v>12</v>
      </c>
      <c r="D293" s="28" t="s">
        <v>159</v>
      </c>
      <c r="E293" s="28" t="s">
        <v>33</v>
      </c>
      <c r="F293" s="28">
        <v>180</v>
      </c>
      <c r="G293" s="84">
        <v>2240</v>
      </c>
      <c r="H293" s="45">
        <f t="shared" si="24"/>
        <v>3.010752688172043E-3</v>
      </c>
      <c r="I293" s="43">
        <f t="shared" si="21"/>
        <v>184809.59999999998</v>
      </c>
      <c r="J293" s="45">
        <f t="shared" si="22"/>
        <v>0.24839999999999998</v>
      </c>
      <c r="K293" s="62">
        <f t="shared" si="23"/>
        <v>1.2120582480563782</v>
      </c>
      <c r="L293" s="53">
        <f t="shared" si="20"/>
        <v>0.14098924731182794</v>
      </c>
      <c r="M293" s="57"/>
      <c r="N293" s="58"/>
    </row>
    <row r="294" spans="1:14" ht="30" customHeight="1" x14ac:dyDescent="0.25">
      <c r="A294" s="114"/>
      <c r="B294" s="107"/>
      <c r="C294" s="14" t="s">
        <v>15</v>
      </c>
      <c r="D294" s="28" t="s">
        <v>159</v>
      </c>
      <c r="E294" s="28" t="s">
        <v>33</v>
      </c>
      <c r="F294" s="28">
        <v>180</v>
      </c>
      <c r="G294" s="84">
        <v>3914</v>
      </c>
      <c r="H294" s="45">
        <f t="shared" si="24"/>
        <v>5.2607526881720433E-3</v>
      </c>
      <c r="I294" s="43">
        <f t="shared" si="21"/>
        <v>184809.59999999998</v>
      </c>
      <c r="J294" s="45">
        <f t="shared" si="22"/>
        <v>0.24839999999999998</v>
      </c>
      <c r="K294" s="62">
        <f t="shared" si="23"/>
        <v>2.1178553495056538</v>
      </c>
      <c r="L294" s="53">
        <f t="shared" si="20"/>
        <v>0.13873924731182793</v>
      </c>
      <c r="M294" s="57"/>
      <c r="N294" s="58"/>
    </row>
    <row r="295" spans="1:14" ht="30" customHeight="1" x14ac:dyDescent="0.25">
      <c r="A295" s="113">
        <v>229</v>
      </c>
      <c r="B295" s="106" t="s">
        <v>566</v>
      </c>
      <c r="C295" s="14" t="s">
        <v>12</v>
      </c>
      <c r="D295" s="28" t="s">
        <v>118</v>
      </c>
      <c r="E295" s="28" t="s">
        <v>33</v>
      </c>
      <c r="F295" s="28">
        <v>630</v>
      </c>
      <c r="G295" s="84">
        <v>93693</v>
      </c>
      <c r="H295" s="45">
        <f t="shared" si="24"/>
        <v>0.12593145161290323</v>
      </c>
      <c r="I295" s="43">
        <f t="shared" si="21"/>
        <v>646833.6</v>
      </c>
      <c r="J295" s="45">
        <f t="shared" si="22"/>
        <v>0.86939999999999995</v>
      </c>
      <c r="K295" s="62">
        <f t="shared" si="23"/>
        <v>14.484869060605387</v>
      </c>
      <c r="L295" s="53">
        <f t="shared" si="20"/>
        <v>0.3780685483870968</v>
      </c>
      <c r="M295" s="57"/>
      <c r="N295" s="58"/>
    </row>
    <row r="296" spans="1:14" ht="30" customHeight="1" x14ac:dyDescent="0.25">
      <c r="A296" s="114"/>
      <c r="B296" s="107"/>
      <c r="C296" s="14" t="s">
        <v>15</v>
      </c>
      <c r="D296" s="28" t="s">
        <v>118</v>
      </c>
      <c r="E296" s="28" t="s">
        <v>33</v>
      </c>
      <c r="F296" s="28">
        <v>630</v>
      </c>
      <c r="G296" s="84">
        <v>65135</v>
      </c>
      <c r="H296" s="45">
        <f t="shared" si="24"/>
        <v>8.7547043010752681E-2</v>
      </c>
      <c r="I296" s="43">
        <f t="shared" si="21"/>
        <v>646833.6</v>
      </c>
      <c r="J296" s="45">
        <f t="shared" si="22"/>
        <v>0.86939999999999995</v>
      </c>
      <c r="K296" s="62">
        <f t="shared" si="23"/>
        <v>10.069823212646963</v>
      </c>
      <c r="L296" s="53">
        <f t="shared" si="20"/>
        <v>0.41645295698924734</v>
      </c>
      <c r="M296" s="57"/>
      <c r="N296" s="58"/>
    </row>
    <row r="297" spans="1:14" ht="30" customHeight="1" x14ac:dyDescent="0.25">
      <c r="A297" s="113">
        <v>230</v>
      </c>
      <c r="B297" s="106" t="s">
        <v>567</v>
      </c>
      <c r="C297" s="14" t="s">
        <v>12</v>
      </c>
      <c r="D297" s="28" t="s">
        <v>118</v>
      </c>
      <c r="E297" s="28" t="s">
        <v>33</v>
      </c>
      <c r="F297" s="28">
        <v>630</v>
      </c>
      <c r="G297" s="84">
        <v>49667</v>
      </c>
      <c r="H297" s="45">
        <f t="shared" si="24"/>
        <v>6.6756720430107525E-2</v>
      </c>
      <c r="I297" s="43">
        <f t="shared" si="21"/>
        <v>646833.6</v>
      </c>
      <c r="J297" s="45">
        <f t="shared" si="22"/>
        <v>0.86939999999999995</v>
      </c>
      <c r="K297" s="62">
        <f t="shared" si="23"/>
        <v>7.6784817609969549</v>
      </c>
      <c r="L297" s="53">
        <f t="shared" si="20"/>
        <v>0.43724327956989251</v>
      </c>
      <c r="M297" s="57"/>
      <c r="N297" s="58"/>
    </row>
    <row r="298" spans="1:14" ht="30" customHeight="1" x14ac:dyDescent="0.25">
      <c r="A298" s="114"/>
      <c r="B298" s="107"/>
      <c r="C298" s="14" t="s">
        <v>15</v>
      </c>
      <c r="D298" s="28" t="s">
        <v>118</v>
      </c>
      <c r="E298" s="28" t="s">
        <v>33</v>
      </c>
      <c r="F298" s="28">
        <v>630</v>
      </c>
      <c r="G298" s="84">
        <v>48517</v>
      </c>
      <c r="H298" s="45">
        <f t="shared" si="24"/>
        <v>6.5211021505376346E-2</v>
      </c>
      <c r="I298" s="43">
        <f t="shared" si="21"/>
        <v>646833.6</v>
      </c>
      <c r="J298" s="45">
        <f t="shared" si="22"/>
        <v>0.86939999999999995</v>
      </c>
      <c r="K298" s="62">
        <f t="shared" si="23"/>
        <v>7.5006926047131754</v>
      </c>
      <c r="L298" s="53">
        <f t="shared" si="20"/>
        <v>0.43878897849462367</v>
      </c>
      <c r="M298" s="57"/>
      <c r="N298" s="58"/>
    </row>
    <row r="299" spans="1:14" ht="30" customHeight="1" x14ac:dyDescent="0.25">
      <c r="A299" s="113">
        <v>231</v>
      </c>
      <c r="B299" s="106" t="s">
        <v>541</v>
      </c>
      <c r="C299" s="14" t="s">
        <v>12</v>
      </c>
      <c r="D299" s="28" t="s">
        <v>118</v>
      </c>
      <c r="E299" s="28" t="s">
        <v>33</v>
      </c>
      <c r="F299" s="28">
        <v>630</v>
      </c>
      <c r="G299" s="84">
        <v>28800</v>
      </c>
      <c r="H299" s="45">
        <f t="shared" si="24"/>
        <v>3.870967741935484E-2</v>
      </c>
      <c r="I299" s="43">
        <f t="shared" si="21"/>
        <v>646833.6</v>
      </c>
      <c r="J299" s="45">
        <f t="shared" si="22"/>
        <v>0.86939999999999995</v>
      </c>
      <c r="K299" s="62">
        <f t="shared" si="23"/>
        <v>4.4524588704111849</v>
      </c>
      <c r="L299" s="53">
        <f t="shared" si="20"/>
        <v>0.46529032258064518</v>
      </c>
      <c r="M299" s="57"/>
      <c r="N299" s="58"/>
    </row>
    <row r="300" spans="1:14" ht="30" customHeight="1" x14ac:dyDescent="0.25">
      <c r="A300" s="114"/>
      <c r="B300" s="107"/>
      <c r="C300" s="14" t="s">
        <v>15</v>
      </c>
      <c r="D300" s="28" t="s">
        <v>118</v>
      </c>
      <c r="E300" s="28" t="s">
        <v>33</v>
      </c>
      <c r="F300" s="28">
        <v>630</v>
      </c>
      <c r="G300" s="84">
        <v>27720</v>
      </c>
      <c r="H300" s="45">
        <f t="shared" si="24"/>
        <v>3.7258064516129029E-2</v>
      </c>
      <c r="I300" s="43">
        <f t="shared" si="21"/>
        <v>646833.6</v>
      </c>
      <c r="J300" s="45">
        <f t="shared" si="22"/>
        <v>0.86939999999999995</v>
      </c>
      <c r="K300" s="62">
        <f t="shared" si="23"/>
        <v>4.2854916627707658</v>
      </c>
      <c r="L300" s="53">
        <f t="shared" si="20"/>
        <v>0.466741935483871</v>
      </c>
      <c r="M300" s="57"/>
      <c r="N300" s="58"/>
    </row>
    <row r="301" spans="1:14" x14ac:dyDescent="0.25">
      <c r="F301" s="44">
        <f>SUM(F27:F300)</f>
        <v>202959</v>
      </c>
    </row>
    <row r="302" spans="1:14" x14ac:dyDescent="0.25">
      <c r="F302" s="48">
        <f>F301+'г.Сатпаев '!G248</f>
        <v>828139</v>
      </c>
    </row>
    <row r="303" spans="1:14" s="35" customFormat="1" ht="15.75" x14ac:dyDescent="0.25">
      <c r="A303" s="36"/>
      <c r="B303" s="37" t="s">
        <v>280</v>
      </c>
      <c r="C303" s="36"/>
      <c r="D303" s="50"/>
      <c r="E303" s="50" t="s">
        <v>296</v>
      </c>
      <c r="F303" s="42"/>
      <c r="G303" s="67"/>
      <c r="H303" s="42"/>
      <c r="I303" s="42"/>
      <c r="J303" s="42"/>
      <c r="K303" s="34"/>
      <c r="L303" s="42"/>
    </row>
    <row r="304" spans="1:14" s="35" customFormat="1" ht="15.75" x14ac:dyDescent="0.25">
      <c r="A304" s="36"/>
      <c r="B304" s="37"/>
      <c r="C304" s="36"/>
      <c r="D304" s="50"/>
      <c r="E304" s="50"/>
      <c r="F304" s="42"/>
      <c r="G304" s="67"/>
      <c r="H304" s="42"/>
      <c r="I304" s="42"/>
      <c r="J304" s="42"/>
      <c r="K304" s="34"/>
      <c r="L304" s="42"/>
    </row>
    <row r="305" spans="1:12" s="35" customFormat="1" ht="15.75" x14ac:dyDescent="0.25">
      <c r="A305" s="36"/>
      <c r="B305" s="37" t="s">
        <v>281</v>
      </c>
      <c r="C305" s="36"/>
      <c r="D305" s="50"/>
      <c r="E305" s="50" t="s">
        <v>289</v>
      </c>
      <c r="F305" s="42"/>
      <c r="G305" s="67"/>
      <c r="H305" s="42"/>
      <c r="I305" s="42"/>
      <c r="J305" s="42"/>
      <c r="K305" s="34"/>
      <c r="L305" s="42"/>
    </row>
    <row r="307" spans="1:12" x14ac:dyDescent="0.25">
      <c r="B307" s="56" t="str">
        <f>'г.Сатпаев '!B255</f>
        <v>исп.Абенова 2-55-38</v>
      </c>
    </row>
  </sheetData>
  <autoFilter ref="A7:M303" xr:uid="{00000000-0001-0000-0100-000000000000}"/>
  <mergeCells count="138">
    <mergeCell ref="A299:A300"/>
    <mergeCell ref="B299:B300"/>
    <mergeCell ref="A293:A294"/>
    <mergeCell ref="B293:B294"/>
    <mergeCell ref="A295:A296"/>
    <mergeCell ref="B295:B296"/>
    <mergeCell ref="A289:A290"/>
    <mergeCell ref="B289:B290"/>
    <mergeCell ref="A291:A292"/>
    <mergeCell ref="B291:B292"/>
    <mergeCell ref="A287:A288"/>
    <mergeCell ref="B287:B288"/>
    <mergeCell ref="A297:A298"/>
    <mergeCell ref="B297:B298"/>
    <mergeCell ref="A273:A274"/>
    <mergeCell ref="B273:B274"/>
    <mergeCell ref="A268:A269"/>
    <mergeCell ref="B268:B269"/>
    <mergeCell ref="A270:A271"/>
    <mergeCell ref="B270:B271"/>
    <mergeCell ref="A280:A281"/>
    <mergeCell ref="B280:B281"/>
    <mergeCell ref="A283:A284"/>
    <mergeCell ref="B283:B284"/>
    <mergeCell ref="A276:A277"/>
    <mergeCell ref="B276:B277"/>
    <mergeCell ref="A278:A279"/>
    <mergeCell ref="B278:B279"/>
    <mergeCell ref="A266:A267"/>
    <mergeCell ref="B266:B267"/>
    <mergeCell ref="A260:A261"/>
    <mergeCell ref="B260:B261"/>
    <mergeCell ref="A262:A263"/>
    <mergeCell ref="B262:B263"/>
    <mergeCell ref="A249:A250"/>
    <mergeCell ref="B249:B250"/>
    <mergeCell ref="A285:A286"/>
    <mergeCell ref="B285:B286"/>
    <mergeCell ref="A256:A257"/>
    <mergeCell ref="B256:B257"/>
    <mergeCell ref="A258:A259"/>
    <mergeCell ref="B258:B259"/>
    <mergeCell ref="A252:A253"/>
    <mergeCell ref="B252:B253"/>
    <mergeCell ref="A254:A255"/>
    <mergeCell ref="B254:B255"/>
    <mergeCell ref="A264:A265"/>
    <mergeCell ref="B264:B265"/>
    <mergeCell ref="A236:A237"/>
    <mergeCell ref="B236:B237"/>
    <mergeCell ref="A239:A240"/>
    <mergeCell ref="B239:B240"/>
    <mergeCell ref="A247:A248"/>
    <mergeCell ref="B247:B248"/>
    <mergeCell ref="A220:A221"/>
    <mergeCell ref="B220:B221"/>
    <mergeCell ref="A211:A212"/>
    <mergeCell ref="B211:B212"/>
    <mergeCell ref="A214:A215"/>
    <mergeCell ref="B214:B215"/>
    <mergeCell ref="A227:A228"/>
    <mergeCell ref="B227:B228"/>
    <mergeCell ref="A230:A231"/>
    <mergeCell ref="B230:B231"/>
    <mergeCell ref="A222:A223"/>
    <mergeCell ref="B222:B223"/>
    <mergeCell ref="A224:A225"/>
    <mergeCell ref="B224:B225"/>
    <mergeCell ref="A241:A242"/>
    <mergeCell ref="B241:B242"/>
    <mergeCell ref="A245:A246"/>
    <mergeCell ref="B245:B246"/>
    <mergeCell ref="A207:A208"/>
    <mergeCell ref="B207:B208"/>
    <mergeCell ref="A203:A204"/>
    <mergeCell ref="B203:B204"/>
    <mergeCell ref="A205:A206"/>
    <mergeCell ref="B205:B206"/>
    <mergeCell ref="A217:A218"/>
    <mergeCell ref="B217:B218"/>
    <mergeCell ref="A194:A195"/>
    <mergeCell ref="B194:B195"/>
    <mergeCell ref="A199:A200"/>
    <mergeCell ref="B199:B200"/>
    <mergeCell ref="A69:A70"/>
    <mergeCell ref="B69:B70"/>
    <mergeCell ref="D69:D70"/>
    <mergeCell ref="A140:A141"/>
    <mergeCell ref="B140:B141"/>
    <mergeCell ref="A65:A66"/>
    <mergeCell ref="B65:B66"/>
    <mergeCell ref="D65:D66"/>
    <mergeCell ref="A59:A60"/>
    <mergeCell ref="B59:B60"/>
    <mergeCell ref="D59:D60"/>
    <mergeCell ref="A61:A62"/>
    <mergeCell ref="B61:B62"/>
    <mergeCell ref="D61:D62"/>
    <mergeCell ref="A33:A34"/>
    <mergeCell ref="B33:B34"/>
    <mergeCell ref="A44:A45"/>
    <mergeCell ref="B44:B45"/>
    <mergeCell ref="A57:A58"/>
    <mergeCell ref="B57:B58"/>
    <mergeCell ref="D57:D58"/>
    <mergeCell ref="A63:A64"/>
    <mergeCell ref="B63:B64"/>
    <mergeCell ref="D63:D64"/>
    <mergeCell ref="A29:A30"/>
    <mergeCell ref="B29:B30"/>
    <mergeCell ref="A31:A32"/>
    <mergeCell ref="B31:B32"/>
    <mergeCell ref="A20:A21"/>
    <mergeCell ref="B20:B21"/>
    <mergeCell ref="A22:A23"/>
    <mergeCell ref="B22:B23"/>
    <mergeCell ref="A27:A28"/>
    <mergeCell ref="B27:B28"/>
    <mergeCell ref="E7:E8"/>
    <mergeCell ref="A16:A17"/>
    <mergeCell ref="B16:B17"/>
    <mergeCell ref="A18:A19"/>
    <mergeCell ref="B18:B19"/>
    <mergeCell ref="L7:L8"/>
    <mergeCell ref="A10:A11"/>
    <mergeCell ref="B10:B11"/>
    <mergeCell ref="A13:A14"/>
    <mergeCell ref="B13:B14"/>
    <mergeCell ref="F7:F8"/>
    <mergeCell ref="G7:G8"/>
    <mergeCell ref="H7:H8"/>
    <mergeCell ref="I7:I8"/>
    <mergeCell ref="J7:J8"/>
    <mergeCell ref="A7:A8"/>
    <mergeCell ref="B7:B8"/>
    <mergeCell ref="K7:K8"/>
    <mergeCell ref="C7:C8"/>
    <mergeCell ref="D7:D8"/>
  </mergeCells>
  <phoneticPr fontId="25" type="noConversion"/>
  <pageMargins left="0.7" right="0.7" top="0.75" bottom="0.75" header="0.3" footer="0.3"/>
  <pageSetup paperSize="9" scale="60" orientation="landscape" r:id="rId1"/>
  <rowBreaks count="1" manualBreakCount="1">
    <brk id="5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г.Сатпаев </vt:lpstr>
      <vt:lpstr>г.Жезказган</vt:lpstr>
      <vt:lpstr>'г.Сатпаев 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 Козыбаева</dc:creator>
  <cp:lastModifiedBy>Айгерим Абенова</cp:lastModifiedBy>
  <cp:lastPrinted>2023-09-15T03:03:43Z</cp:lastPrinted>
  <dcterms:created xsi:type="dcterms:W3CDTF">2019-06-12T04:56:29Z</dcterms:created>
  <dcterms:modified xsi:type="dcterms:W3CDTF">2024-10-15T05:12:08Z</dcterms:modified>
</cp:coreProperties>
</file>