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Тарифы\отчет об исполнении ТС ТОО KMD\Отчет об исполнении ТС ТОО KMD\2019\I полугодие\"/>
    </mc:Choice>
  </mc:AlternateContent>
  <bookViews>
    <workbookView xWindow="0" yWindow="0" windowWidth="8355" windowHeight="8085" tabRatio="699" activeTab="5"/>
  </bookViews>
  <sheets>
    <sheet name="эл.эн" sheetId="1" r:id="rId1"/>
    <sheet name="тепло" sheetId="2" r:id="rId2"/>
    <sheet name="хоз.пит" sheetId="3" r:id="rId3"/>
    <sheet name="пром.вод" sheetId="4" r:id="rId4"/>
    <sheet name="хоз.фек" sheetId="5" r:id="rId5"/>
    <sheet name="пром.кан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6" l="1"/>
  <c r="E67" i="6"/>
  <c r="E69" i="5"/>
  <c r="E72" i="5" s="1"/>
  <c r="E67" i="5"/>
  <c r="E68" i="4"/>
  <c r="E66" i="4"/>
  <c r="G63" i="2"/>
  <c r="G61" i="2"/>
  <c r="E68" i="3"/>
  <c r="E73" i="3" s="1"/>
  <c r="E66" i="3"/>
  <c r="E72" i="6"/>
  <c r="E73" i="4"/>
  <c r="F68" i="2"/>
  <c r="G68" i="2"/>
  <c r="E74" i="1"/>
  <c r="E69" i="1"/>
  <c r="E67" i="1"/>
  <c r="E54" i="6"/>
  <c r="E55" i="6"/>
  <c r="E55" i="5"/>
  <c r="E53" i="4"/>
  <c r="E54" i="4"/>
  <c r="E53" i="3"/>
  <c r="E54" i="3"/>
  <c r="G49" i="2"/>
  <c r="G50" i="2"/>
  <c r="E53" i="1"/>
  <c r="E54" i="1"/>
  <c r="E54" i="5"/>
  <c r="F72" i="6" l="1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5" i="6"/>
  <c r="F54" i="6"/>
  <c r="F53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29" i="6"/>
  <c r="F28" i="6"/>
  <c r="F27" i="6"/>
  <c r="F26" i="6"/>
  <c r="F24" i="6"/>
  <c r="F23" i="6"/>
  <c r="F22" i="6"/>
  <c r="F21" i="6"/>
  <c r="F19" i="6"/>
  <c r="F18" i="6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5" i="5"/>
  <c r="F54" i="5"/>
  <c r="F53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29" i="5"/>
  <c r="F28" i="5"/>
  <c r="F27" i="5"/>
  <c r="F26" i="5"/>
  <c r="F24" i="5"/>
  <c r="F23" i="5"/>
  <c r="F22" i="5"/>
  <c r="F21" i="5"/>
  <c r="F19" i="5"/>
  <c r="F18" i="5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4" i="4"/>
  <c r="F53" i="4"/>
  <c r="F52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0" i="4"/>
  <c r="F29" i="4"/>
  <c r="F28" i="4"/>
  <c r="F27" i="4"/>
  <c r="F25" i="4"/>
  <c r="F24" i="4"/>
  <c r="F23" i="4"/>
  <c r="F22" i="4"/>
  <c r="F21" i="4"/>
  <c r="F19" i="4"/>
  <c r="F18" i="4"/>
  <c r="F73" i="3" l="1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4" i="3"/>
  <c r="F23" i="3"/>
  <c r="F22" i="3"/>
  <c r="F21" i="3"/>
  <c r="F19" i="3"/>
  <c r="F18" i="3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<sst xmlns="http://schemas.openxmlformats.org/spreadsheetml/2006/main" count="995" uniqueCount="206">
  <si>
    <t>№ п/п</t>
  </si>
  <si>
    <t xml:space="preserve">Наименование показателей </t>
  </si>
  <si>
    <t>Ед. изм.</t>
  </si>
  <si>
    <t>I</t>
  </si>
  <si>
    <t>Затраты на производство товаров и предоставление услуг, всего  в том числе:</t>
  </si>
  <si>
    <t>тыс. тенге</t>
  </si>
  <si>
    <t>Материальные затраты, всего        </t>
  </si>
  <si>
    <t>-//-</t>
  </si>
  <si>
    <t>сырье и материалы                  </t>
  </si>
  <si>
    <t>ГСМ                                </t>
  </si>
  <si>
    <t>Затраты на оплату труда, всего     </t>
  </si>
  <si>
    <t>в том числе:                       </t>
  </si>
  <si>
    <t>заработная плата                   </t>
  </si>
  <si>
    <t>социальный налог                   </t>
  </si>
  <si>
    <t>Амортизация                        </t>
  </si>
  <si>
    <t>Ремонт, всего:</t>
  </si>
  <si>
    <t>ремонт, не приводящий к росту стоимости основных фондов</t>
  </si>
  <si>
    <t>Услуги сторонних организаций:         </t>
  </si>
  <si>
    <t>автотранспортные услуги</t>
  </si>
  <si>
    <t>услуги по эксплуатации оборудования</t>
  </si>
  <si>
    <t>услуги дезинфекции, дезинсекции, дератизации</t>
  </si>
  <si>
    <t>страхование ГПО автовладельца</t>
  </si>
  <si>
    <t xml:space="preserve">технический осмотр транспорта </t>
  </si>
  <si>
    <t>оказание охранных услуг подстанции 220 кВ</t>
  </si>
  <si>
    <t>экологические услуги</t>
  </si>
  <si>
    <t>авиационные услуги по облету трасс ВЛ</t>
  </si>
  <si>
    <t>эксплуатационное обслуживание ВЛ</t>
  </si>
  <si>
    <t>медицинские услуги</t>
  </si>
  <si>
    <t>услуги по организации внутренней охраны объектов</t>
  </si>
  <si>
    <t>услуги по обеспечению пожарной безопасности</t>
  </si>
  <si>
    <t>услуги по обучению работников</t>
  </si>
  <si>
    <t>услуги связи</t>
  </si>
  <si>
    <t>услуги почты</t>
  </si>
  <si>
    <t>услуги публикации объявлений</t>
  </si>
  <si>
    <t>услуги земельно-кадастровых работ и технического обследования недвижимости</t>
  </si>
  <si>
    <t>услуги по контролю воздуха рабочей зоны</t>
  </si>
  <si>
    <t>поверка и техническое обслуживание средств автоматизации и измерений</t>
  </si>
  <si>
    <t>Прочие затраты: </t>
  </si>
  <si>
    <t>мероприятия по охране труда и технике безопасности</t>
  </si>
  <si>
    <t>Затраты на компенсацию нормативных потерь</t>
  </si>
  <si>
    <t>II</t>
  </si>
  <si>
    <t>Расходы периода, всего             </t>
  </si>
  <si>
    <t>Общие и административные расходы,  всего    </t>
  </si>
  <si>
    <t>заработная плата административного персонала</t>
  </si>
  <si>
    <t>амортизация                        </t>
  </si>
  <si>
    <t>налоговые платежи и сборы:          </t>
  </si>
  <si>
    <t>налог на имущество</t>
  </si>
  <si>
    <t>налог на транспорт</t>
  </si>
  <si>
    <t>отчисление на мед.страхование</t>
  </si>
  <si>
    <t>страхование работников от несчастных случаев</t>
  </si>
  <si>
    <t>командировочные расходы                    </t>
  </si>
  <si>
    <t xml:space="preserve">канцелярские товары и комплектующие к средствам вычислительной техники </t>
  </si>
  <si>
    <t>коммунальные услуги                </t>
  </si>
  <si>
    <t>III</t>
  </si>
  <si>
    <t>Всего затрат на предоставление услуг                       </t>
  </si>
  <si>
    <t>IV</t>
  </si>
  <si>
    <t>Прибыль (РБА*СП)                  </t>
  </si>
  <si>
    <t>V</t>
  </si>
  <si>
    <t>Всего расходов                 </t>
  </si>
  <si>
    <t>VI</t>
  </si>
  <si>
    <t>Всего доходов                      </t>
  </si>
  <si>
    <t>VII</t>
  </si>
  <si>
    <t>Объем оказываемых услуг            </t>
  </si>
  <si>
    <t>тыс. кВтч</t>
  </si>
  <si>
    <t>VIII</t>
  </si>
  <si>
    <t>Нормативные технические потери</t>
  </si>
  <si>
    <t>%</t>
  </si>
  <si>
    <t>IX</t>
  </si>
  <si>
    <t>Тариф</t>
  </si>
  <si>
    <t>Предусмотрено в утвержденной тарифной смете с 01.09.2018</t>
  </si>
  <si>
    <t>Предусмотрено в утвержденной тарифной смете с 01.06.2019</t>
  </si>
  <si>
    <t>Предусмотрено в утвержденной тарифной смете (средняя)</t>
  </si>
  <si>
    <t>Затраты на предоставление услуг всего, в том числе:          </t>
  </si>
  <si>
    <t>Материальные затраты всего, в том числе:     </t>
  </si>
  <si>
    <t>сырье и материалы</t>
  </si>
  <si>
    <t>ГСМ</t>
  </si>
  <si>
    <t>Затраты на оплату труда всего, в том числе:</t>
  </si>
  <si>
    <t>заработная плата</t>
  </si>
  <si>
    <t>социальный налог</t>
  </si>
  <si>
    <t>Ремонт всего, в том числе:</t>
  </si>
  <si>
    <t xml:space="preserve">Услуги сторонних организаций: </t>
  </si>
  <si>
    <t>изоляция труб теплосетей</t>
  </si>
  <si>
    <t>услуги покрытия асфальтом</t>
  </si>
  <si>
    <t>услуги по утилизации отходов</t>
  </si>
  <si>
    <t xml:space="preserve">Прочие затраты: </t>
  </si>
  <si>
    <t>Затраты на компенсацию нормативных технических потерь</t>
  </si>
  <si>
    <t>Расходы периода всего:</t>
  </si>
  <si>
    <t>Общие и административные расходы, всего в том числе:</t>
  </si>
  <si>
    <t>амортизация</t>
  </si>
  <si>
    <t>командировочные</t>
  </si>
  <si>
    <t>коммунальные услуги</t>
  </si>
  <si>
    <t xml:space="preserve">Всего затрат </t>
  </si>
  <si>
    <t>тыс. Гкал</t>
  </si>
  <si>
    <t xml:space="preserve"> Тариф                    </t>
  </si>
  <si>
    <t>Затраты на производство товаров и предоставление услуг, всего</t>
  </si>
  <si>
    <t>Материальные затраты, всего</t>
  </si>
  <si>
    <t>в том числе:</t>
  </si>
  <si>
    <t>вода покупная</t>
  </si>
  <si>
    <t>Затраты на оплату труда, всего</t>
  </si>
  <si>
    <t>Ремонт, всего</t>
  </si>
  <si>
    <t>услуги по бактериологическому исследованию хоз.питьевой воды</t>
  </si>
  <si>
    <t>Прочие затраты, всего</t>
  </si>
  <si>
    <t>охрана труда и техника безопасности</t>
  </si>
  <si>
    <t>Общие и административные, всего</t>
  </si>
  <si>
    <t>командировочные расходы</t>
  </si>
  <si>
    <t>Всего затрат                      </t>
  </si>
  <si>
    <t xml:space="preserve"> Тариф                      </t>
  </si>
  <si>
    <t>энергия покупная</t>
  </si>
  <si>
    <t>Доход (РБА*СП)                  </t>
  </si>
  <si>
    <t>ремонт, не приводящий к увеличению стоимости основных средств</t>
  </si>
  <si>
    <t>Плата за услуги отвода сточных вод</t>
  </si>
  <si>
    <t>Всего затрат</t>
  </si>
  <si>
    <t>Плата за услуги водоотведения</t>
  </si>
  <si>
    <t>сервисное обслуживание систем автоматики насосной станции ПЛК-2</t>
  </si>
  <si>
    <t>Всего затрат                       </t>
  </si>
  <si>
    <t>Приложение 2</t>
  </si>
  <si>
    <t>к Правилам утверждения тарифов</t>
  </si>
  <si>
    <t xml:space="preserve"> (цен, ставок, сборов) и тарифных смет</t>
  </si>
  <si>
    <t xml:space="preserve"> на  регулируемые услуги  (товары, работы)</t>
  </si>
  <si>
    <t xml:space="preserve"> субъектов естественных  монополий</t>
  </si>
  <si>
    <t>форма</t>
  </si>
  <si>
    <t xml:space="preserve"> Отчет об исполнении тарифной сметы на услуги по отводу сточных вод (хоз.фекальная канализация)</t>
  </si>
  <si>
    <t>Индекс: ОИТС-1</t>
  </si>
  <si>
    <t>Периодичность: полугодовая</t>
  </si>
  <si>
    <t>1.1</t>
  </si>
  <si>
    <t>1.2</t>
  </si>
  <si>
    <t>2.2</t>
  </si>
  <si>
    <t>2.1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</si>
  <si>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</si>
  <si>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</si>
  <si>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</si>
  <si>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</si>
  <si>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</si>
  <si>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</si>
  <si>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</si>
  <si>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</si>
  <si>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</si>
  <si>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</si>
  <si>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</si>
  <si>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</si>
  <si>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</si>
  <si>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</si>
  <si>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</si>
  <si>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</si>
  <si>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</si>
  <si>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</si>
  <si>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</si>
  <si>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</si>
  <si>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</si>
  <si>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</si>
  <si>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</si>
  <si>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</si>
  <si>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</si>
  <si>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</si>
  <si>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</si>
  <si>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</si>
  <si>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</si>
  <si>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</si>
  <si>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</si>
  <si>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</si>
  <si>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Отклонение, в %</t>
  </si>
  <si>
    <t>Предусмотрено в утвержденной тарифной смете</t>
  </si>
  <si>
    <t>Фактически сложившиеся показатели тарифной сметы</t>
  </si>
  <si>
    <r>
      <t> </t>
    </r>
    <r>
      <rPr>
        <sz val="11"/>
        <color theme="1"/>
        <rFont val="Times New Roman"/>
        <family val="1"/>
        <charset val="204"/>
      </rPr>
      <t>-//-</t>
    </r>
  </si>
  <si>
    <t>Отклонение, 
в %</t>
  </si>
  <si>
    <t>тенге/
Гкал</t>
  </si>
  <si>
    <t>тенге/
кВтч</t>
  </si>
  <si>
    <t>1.3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</si>
  <si>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</si>
  <si>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</si>
  <si>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</si>
  <si>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</si>
  <si>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</si>
  <si>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</si>
  <si>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</si>
  <si>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</si>
  <si>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</si>
  <si>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</si>
  <si>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r>
      <t>-//-</t>
    </r>
    <r>
      <rPr>
        <b/>
        <sz val="11"/>
        <color theme="1"/>
        <rFont val="Times New Roman"/>
        <family val="1"/>
        <charset val="204"/>
      </rPr>
      <t> </t>
    </r>
  </si>
  <si>
    <r>
      <t>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</si>
  <si>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тыс.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</si>
  <si>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тенге/м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</si>
  <si>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1.4</t>
  </si>
  <si>
    <r>
      <t>Наименование субъекта:</t>
    </r>
    <r>
      <rPr>
        <b/>
        <sz val="11"/>
        <rFont val="Times New Roman"/>
        <family val="1"/>
        <charset val="204"/>
      </rPr>
      <t xml:space="preserve"> 
</t>
    </r>
    <r>
      <rPr>
        <b/>
        <u/>
        <sz val="11"/>
        <rFont val="Times New Roman"/>
        <family val="1"/>
        <charset val="204"/>
      </rPr>
      <t>Балхашское региональное предприятие "ЭнергоСети"  ТОО"Kazakhmys Distribution"</t>
    </r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</si>
  <si>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</si>
  <si>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</si>
  <si>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</si>
  <si>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</si>
  <si>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</si>
  <si>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</si>
  <si>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</si>
  <si>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</si>
  <si>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</si>
  <si>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</si>
  <si>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</si>
  <si>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</si>
  <si>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</si>
  <si>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</si>
  <si>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</si>
  <si>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</si>
  <si>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 xml:space="preserve"> Отчет об исполнении тарифной сметы на услуги по передаче и распределению электрической энергии</t>
  </si>
  <si>
    <t xml:space="preserve"> Отчет об исполнении тарифной сметы на услуги по передаче и  распределению тепловой энергии</t>
  </si>
  <si>
    <t xml:space="preserve"> Отчет об исполнении тарифной сметы 
на услуги подачи воды по распределительным сетям (хоз.питьевое водоснабжение)</t>
  </si>
  <si>
    <t xml:space="preserve"> Отчет об исполнении тарифной сметы 
на услуги подачи воды по распределительным сетям (промышленное водоснабжение)</t>
  </si>
  <si>
    <t xml:space="preserve"> Отчет об исполнении тарифной сметы на услуги по отводу сточных вод (промышленная канализация)</t>
  </si>
  <si>
    <t>Отчетный период: I полугодие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</si>
</sst>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833C0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4" fontId="2" fillId="0" borderId="0" xfId="0" applyNumberFormat="1" applyFont="1"/>
    <xf numFmtId="2" fontId="1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3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A10" sqref="A10"/>
    </sheetView>
  </sheetViews>
  <sheetFormatPr defaultRowHeight="15" x14ac:dyDescent="0.25"/>
  <cols>
    <col min="1" max="1" width="5" style="2" customWidth="1"/>
    <col min="2" max="2" width="41" style="2" customWidth="1"/>
    <col min="3" max="3" width="10.42578125" style="2" customWidth="1"/>
    <col min="4" max="5" width="18.7109375" style="2" customWidth="1"/>
    <col min="6" max="6" width="14.140625" style="2" customWidth="1"/>
    <col min="7" max="8" width="11.5703125" style="2" bestFit="1" customWidth="1"/>
    <col min="9" max="16384" width="9.140625" style="2"/>
  </cols>
  <sheetData>
    <row r="1" spans="1:11" s="3" customFormat="1" x14ac:dyDescent="0.25">
      <c r="D1" s="4"/>
      <c r="E1" s="4"/>
      <c r="F1" s="4" t="s">
        <v>115</v>
      </c>
    </row>
    <row r="2" spans="1:11" s="3" customFormat="1" x14ac:dyDescent="0.25">
      <c r="D2" s="5"/>
      <c r="E2" s="5"/>
      <c r="F2" s="5" t="s">
        <v>116</v>
      </c>
    </row>
    <row r="3" spans="1:11" s="3" customFormat="1" x14ac:dyDescent="0.25">
      <c r="D3" s="5"/>
      <c r="E3" s="5"/>
      <c r="F3" s="5" t="s">
        <v>117</v>
      </c>
    </row>
    <row r="4" spans="1:11" s="3" customFormat="1" x14ac:dyDescent="0.25">
      <c r="D4" s="5"/>
      <c r="E4" s="5"/>
      <c r="F4" s="5" t="s">
        <v>118</v>
      </c>
    </row>
    <row r="5" spans="1:11" s="3" customFormat="1" x14ac:dyDescent="0.25">
      <c r="D5" s="5"/>
      <c r="E5" s="5"/>
      <c r="F5" s="5" t="s">
        <v>119</v>
      </c>
    </row>
    <row r="6" spans="1:11" s="3" customFormat="1" x14ac:dyDescent="0.25">
      <c r="E6" s="6"/>
    </row>
    <row r="7" spans="1:11" s="3" customFormat="1" x14ac:dyDescent="0.25">
      <c r="F7" s="7" t="s">
        <v>120</v>
      </c>
    </row>
    <row r="8" spans="1:11" s="3" customFormat="1" x14ac:dyDescent="0.25">
      <c r="A8" s="54" t="s">
        <v>200</v>
      </c>
      <c r="B8" s="54"/>
      <c r="C8" s="54"/>
      <c r="D8" s="54"/>
      <c r="E8" s="54"/>
      <c r="F8" s="54"/>
    </row>
    <row r="9" spans="1:11" s="3" customFormat="1" x14ac:dyDescent="0.25">
      <c r="A9" s="8"/>
      <c r="B9" s="8"/>
      <c r="C9" s="8"/>
      <c r="D9" s="8"/>
      <c r="E9" s="8"/>
      <c r="F9" s="8"/>
    </row>
    <row r="10" spans="1:11" s="12" customFormat="1" x14ac:dyDescent="0.25">
      <c r="A10" s="9" t="s">
        <v>205</v>
      </c>
      <c r="B10" s="10"/>
      <c r="C10" s="10"/>
      <c r="D10" s="5"/>
      <c r="E10" s="5"/>
      <c r="F10" s="11"/>
    </row>
    <row r="11" spans="1:11" s="12" customFormat="1" x14ac:dyDescent="0.25">
      <c r="A11" s="9" t="s">
        <v>122</v>
      </c>
      <c r="B11" s="10"/>
      <c r="C11" s="10"/>
      <c r="D11" s="5"/>
      <c r="E11" s="5"/>
      <c r="F11" s="11"/>
    </row>
    <row r="12" spans="1:11" s="12" customFormat="1" x14ac:dyDescent="0.25">
      <c r="A12" s="9" t="s">
        <v>123</v>
      </c>
      <c r="B12" s="10"/>
      <c r="C12" s="10"/>
      <c r="D12" s="5"/>
      <c r="E12" s="5"/>
      <c r="F12" s="11"/>
    </row>
    <row r="13" spans="1:11" s="12" customFormat="1" ht="30.75" customHeight="1" x14ac:dyDescent="0.25">
      <c r="A13" s="55" t="s">
        <v>183</v>
      </c>
      <c r="B13" s="55"/>
      <c r="C13" s="55"/>
      <c r="D13" s="55"/>
      <c r="E13" s="55"/>
      <c r="F13" s="55"/>
    </row>
    <row r="14" spans="1:11" s="15" customFormat="1" ht="15.75" x14ac:dyDescent="0.25">
      <c r="A14" s="13"/>
      <c r="B14" s="13"/>
      <c r="C14" s="13"/>
      <c r="D14" s="13"/>
      <c r="E14" s="13"/>
      <c r="F14" s="3"/>
      <c r="G14" s="14"/>
      <c r="H14" s="14"/>
      <c r="I14" s="14"/>
      <c r="J14" s="14"/>
      <c r="K14" s="14"/>
    </row>
    <row r="15" spans="1:11" s="15" customFormat="1" ht="15.75" x14ac:dyDescent="0.25">
      <c r="A15" s="16"/>
      <c r="B15" s="16"/>
      <c r="C15" s="16"/>
      <c r="D15" s="16"/>
      <c r="E15" s="16"/>
      <c r="F15" s="3"/>
      <c r="G15" s="14"/>
      <c r="H15" s="14"/>
      <c r="I15" s="14"/>
      <c r="J15" s="14"/>
      <c r="K15" s="14"/>
    </row>
    <row r="16" spans="1:11" s="15" customFormat="1" ht="15.75" x14ac:dyDescent="0.25">
      <c r="A16" s="17"/>
      <c r="E16" s="3"/>
      <c r="F16" s="3"/>
      <c r="G16" s="14"/>
      <c r="H16" s="14"/>
      <c r="I16" s="14"/>
      <c r="J16" s="14"/>
      <c r="K16" s="14"/>
    </row>
    <row r="17" spans="1:6" ht="57" x14ac:dyDescent="0.25">
      <c r="A17" s="25" t="s">
        <v>0</v>
      </c>
      <c r="B17" s="25" t="s">
        <v>1</v>
      </c>
      <c r="C17" s="25" t="s">
        <v>2</v>
      </c>
      <c r="D17" s="43" t="s">
        <v>161</v>
      </c>
      <c r="E17" s="43" t="s">
        <v>162</v>
      </c>
      <c r="F17" s="44" t="s">
        <v>160</v>
      </c>
    </row>
    <row r="18" spans="1:6" ht="42.75" x14ac:dyDescent="0.25">
      <c r="A18" s="25" t="s">
        <v>3</v>
      </c>
      <c r="B18" s="26" t="s">
        <v>4</v>
      </c>
      <c r="C18" s="25" t="s">
        <v>5</v>
      </c>
      <c r="D18" s="27">
        <v>3259982.34</v>
      </c>
      <c r="E18" s="27">
        <v>1392316.7</v>
      </c>
      <c r="F18" s="41">
        <f>(E18-D18)/D18</f>
        <v>-0.572906674089529</v>
      </c>
    </row>
    <row r="19" spans="1:6" x14ac:dyDescent="0.25">
      <c r="A19" s="38">
        <v>1</v>
      </c>
      <c r="B19" s="32" t="s">
        <v>6</v>
      </c>
      <c r="C19" s="28" t="s">
        <v>7</v>
      </c>
      <c r="D19" s="30">
        <v>14234.51</v>
      </c>
      <c r="E19" s="30">
        <v>1269.9100000000001</v>
      </c>
      <c r="F19" s="40">
        <f t="shared" ref="F19:F74" si="0">(E19-D19)/D19</f>
        <v>-0.91078653216724703</v>
      </c>
    </row>
    <row r="20" spans="1:6" x14ac:dyDescent="0.25">
      <c r="A20" s="38" t="s">
        <v>124</v>
      </c>
      <c r="B20" s="29" t="s">
        <v>8</v>
      </c>
      <c r="C20" s="28" t="s">
        <v>7</v>
      </c>
      <c r="D20" s="30">
        <v>4553.3</v>
      </c>
      <c r="E20" s="28">
        <v>141.33000000000001</v>
      </c>
      <c r="F20" s="40">
        <f t="shared" si="0"/>
        <v>-0.96896097335998066</v>
      </c>
    </row>
    <row r="21" spans="1:6" x14ac:dyDescent="0.25">
      <c r="A21" s="38" t="s">
        <v>125</v>
      </c>
      <c r="B21" s="29" t="s">
        <v>9</v>
      </c>
      <c r="C21" s="28" t="s">
        <v>7</v>
      </c>
      <c r="D21" s="30">
        <v>9681.2099999999991</v>
      </c>
      <c r="E21" s="34">
        <v>1128.58</v>
      </c>
      <c r="F21" s="40">
        <f t="shared" si="0"/>
        <v>-0.8834257288086923</v>
      </c>
    </row>
    <row r="22" spans="1:6" x14ac:dyDescent="0.25">
      <c r="A22" s="38">
        <v>2</v>
      </c>
      <c r="B22" s="32" t="s">
        <v>10</v>
      </c>
      <c r="C22" s="28" t="s">
        <v>7</v>
      </c>
      <c r="D22" s="30">
        <v>267542.23</v>
      </c>
      <c r="E22" s="30">
        <v>148949.81</v>
      </c>
      <c r="F22" s="40">
        <f t="shared" si="0"/>
        <v>-0.4432661714750602</v>
      </c>
    </row>
    <row r="23" spans="1:6" x14ac:dyDescent="0.25">
      <c r="A23" s="38"/>
      <c r="B23" s="32" t="s">
        <v>11</v>
      </c>
      <c r="C23" s="28" t="s">
        <v>7</v>
      </c>
      <c r="D23" s="31"/>
      <c r="E23" s="28"/>
      <c r="F23" s="40"/>
    </row>
    <row r="24" spans="1:6" x14ac:dyDescent="0.25">
      <c r="A24" s="38" t="s">
        <v>127</v>
      </c>
      <c r="B24" s="32" t="s">
        <v>12</v>
      </c>
      <c r="C24" s="28" t="s">
        <v>7</v>
      </c>
      <c r="D24" s="30">
        <v>246469.12</v>
      </c>
      <c r="E24" s="34">
        <v>137188.26</v>
      </c>
      <c r="F24" s="40">
        <f t="shared" si="0"/>
        <v>-0.44338560546651845</v>
      </c>
    </row>
    <row r="25" spans="1:6" x14ac:dyDescent="0.25">
      <c r="A25" s="38" t="s">
        <v>126</v>
      </c>
      <c r="B25" s="32" t="s">
        <v>13</v>
      </c>
      <c r="C25" s="28" t="s">
        <v>7</v>
      </c>
      <c r="D25" s="34">
        <v>21073.11</v>
      </c>
      <c r="E25" s="34">
        <v>11761.55</v>
      </c>
      <c r="F25" s="40">
        <f t="shared" si="0"/>
        <v>-0.44186928270198378</v>
      </c>
    </row>
    <row r="26" spans="1:6" x14ac:dyDescent="0.25">
      <c r="A26" s="38">
        <v>3</v>
      </c>
      <c r="B26" s="29" t="s">
        <v>14</v>
      </c>
      <c r="C26" s="28" t="s">
        <v>7</v>
      </c>
      <c r="D26" s="30">
        <v>865339.15</v>
      </c>
      <c r="E26" s="34">
        <v>407846.04</v>
      </c>
      <c r="F26" s="40">
        <f t="shared" si="0"/>
        <v>-0.52868648090173664</v>
      </c>
    </row>
    <row r="27" spans="1:6" x14ac:dyDescent="0.25">
      <c r="A27" s="38">
        <v>4</v>
      </c>
      <c r="B27" s="32" t="s">
        <v>15</v>
      </c>
      <c r="C27" s="28" t="s">
        <v>7</v>
      </c>
      <c r="D27" s="30">
        <v>253453.06</v>
      </c>
      <c r="E27" s="30">
        <v>7599.72</v>
      </c>
      <c r="F27" s="40">
        <f t="shared" si="0"/>
        <v>-0.97001527620143946</v>
      </c>
    </row>
    <row r="28" spans="1:6" x14ac:dyDescent="0.25">
      <c r="A28" s="38"/>
      <c r="B28" s="32" t="s">
        <v>11</v>
      </c>
      <c r="C28" s="28" t="s">
        <v>7</v>
      </c>
      <c r="D28" s="31"/>
      <c r="E28" s="28"/>
      <c r="F28" s="40"/>
    </row>
    <row r="29" spans="1:6" ht="30" x14ac:dyDescent="0.25">
      <c r="A29" s="38" t="s">
        <v>128</v>
      </c>
      <c r="B29" s="32" t="s">
        <v>16</v>
      </c>
      <c r="C29" s="28" t="s">
        <v>7</v>
      </c>
      <c r="D29" s="30">
        <v>253453.06</v>
      </c>
      <c r="E29" s="34">
        <v>7599.72</v>
      </c>
      <c r="F29" s="40">
        <f t="shared" si="0"/>
        <v>-0.97001527620143946</v>
      </c>
    </row>
    <row r="30" spans="1:6" x14ac:dyDescent="0.25">
      <c r="A30" s="38">
        <v>5</v>
      </c>
      <c r="B30" s="32" t="s">
        <v>17</v>
      </c>
      <c r="C30" s="28" t="s">
        <v>7</v>
      </c>
      <c r="D30" s="30">
        <v>993130.95</v>
      </c>
      <c r="E30" s="30">
        <v>399634.2</v>
      </c>
      <c r="F30" s="40">
        <f t="shared" si="0"/>
        <v>-0.59760170599858964</v>
      </c>
    </row>
    <row r="31" spans="1:6" x14ac:dyDescent="0.25">
      <c r="A31" s="38" t="s">
        <v>129</v>
      </c>
      <c r="B31" s="32" t="s">
        <v>18</v>
      </c>
      <c r="C31" s="28" t="s">
        <v>7</v>
      </c>
      <c r="D31" s="34">
        <v>54567.7</v>
      </c>
      <c r="E31" s="34">
        <v>14848.7</v>
      </c>
      <c r="F31" s="40">
        <f t="shared" si="0"/>
        <v>-0.7278848109779229</v>
      </c>
    </row>
    <row r="32" spans="1:6" x14ac:dyDescent="0.25">
      <c r="A32" s="38" t="s">
        <v>130</v>
      </c>
      <c r="B32" s="32" t="s">
        <v>19</v>
      </c>
      <c r="C32" s="28" t="s">
        <v>7</v>
      </c>
      <c r="D32" s="30">
        <v>13120.13</v>
      </c>
      <c r="E32" s="34">
        <v>4850.2299999999996</v>
      </c>
      <c r="F32" s="40">
        <f t="shared" si="0"/>
        <v>-0.63032149833881224</v>
      </c>
    </row>
    <row r="33" spans="1:6" ht="30" x14ac:dyDescent="0.25">
      <c r="A33" s="38" t="s">
        <v>131</v>
      </c>
      <c r="B33" s="32" t="s">
        <v>20</v>
      </c>
      <c r="C33" s="28" t="s">
        <v>7</v>
      </c>
      <c r="D33" s="31">
        <v>255.2</v>
      </c>
      <c r="E33" s="28">
        <v>16.510000000000002</v>
      </c>
      <c r="F33" s="40">
        <f t="shared" si="0"/>
        <v>-0.93530564263322891</v>
      </c>
    </row>
    <row r="34" spans="1:6" x14ac:dyDescent="0.25">
      <c r="A34" s="38" t="s">
        <v>132</v>
      </c>
      <c r="B34" s="32" t="s">
        <v>21</v>
      </c>
      <c r="C34" s="28" t="s">
        <v>7</v>
      </c>
      <c r="D34" s="31">
        <v>177.44</v>
      </c>
      <c r="E34" s="28">
        <v>53.09</v>
      </c>
      <c r="F34" s="40">
        <f t="shared" si="0"/>
        <v>-0.70080027051397653</v>
      </c>
    </row>
    <row r="35" spans="1:6" x14ac:dyDescent="0.25">
      <c r="A35" s="38" t="s">
        <v>133</v>
      </c>
      <c r="B35" s="32" t="s">
        <v>22</v>
      </c>
      <c r="C35" s="28" t="s">
        <v>7</v>
      </c>
      <c r="D35" s="31">
        <v>30</v>
      </c>
      <c r="E35" s="28"/>
      <c r="F35" s="40">
        <f t="shared" si="0"/>
        <v>-1</v>
      </c>
    </row>
    <row r="36" spans="1:6" ht="30" x14ac:dyDescent="0.25">
      <c r="A36" s="38" t="s">
        <v>134</v>
      </c>
      <c r="B36" s="32" t="s">
        <v>23</v>
      </c>
      <c r="C36" s="28" t="s">
        <v>7</v>
      </c>
      <c r="D36" s="30">
        <v>4169.76</v>
      </c>
      <c r="E36" s="34">
        <v>1389.92</v>
      </c>
      <c r="F36" s="40">
        <f t="shared" si="0"/>
        <v>-0.66666666666666663</v>
      </c>
    </row>
    <row r="37" spans="1:6" x14ac:dyDescent="0.25">
      <c r="A37" s="38" t="s">
        <v>135</v>
      </c>
      <c r="B37" s="32" t="s">
        <v>24</v>
      </c>
      <c r="C37" s="28" t="s">
        <v>7</v>
      </c>
      <c r="D37" s="30">
        <v>5000</v>
      </c>
      <c r="E37" s="28"/>
      <c r="F37" s="40">
        <f t="shared" si="0"/>
        <v>-1</v>
      </c>
    </row>
    <row r="38" spans="1:6" x14ac:dyDescent="0.25">
      <c r="A38" s="38" t="s">
        <v>136</v>
      </c>
      <c r="B38" s="32" t="s">
        <v>25</v>
      </c>
      <c r="C38" s="28" t="s">
        <v>7</v>
      </c>
      <c r="D38" s="30">
        <v>24737</v>
      </c>
      <c r="E38" s="28">
        <v>771.88</v>
      </c>
      <c r="F38" s="40">
        <f t="shared" si="0"/>
        <v>-0.96879653959655576</v>
      </c>
    </row>
    <row r="39" spans="1:6" x14ac:dyDescent="0.25">
      <c r="A39" s="38" t="s">
        <v>137</v>
      </c>
      <c r="B39" s="32" t="s">
        <v>26</v>
      </c>
      <c r="C39" s="28" t="s">
        <v>7</v>
      </c>
      <c r="D39" s="30">
        <v>865178.57</v>
      </c>
      <c r="E39" s="34">
        <v>366071.43</v>
      </c>
      <c r="F39" s="40">
        <f t="shared" si="0"/>
        <v>-0.57688338258308913</v>
      </c>
    </row>
    <row r="40" spans="1:6" x14ac:dyDescent="0.25">
      <c r="A40" s="38" t="s">
        <v>138</v>
      </c>
      <c r="B40" s="32" t="s">
        <v>27</v>
      </c>
      <c r="C40" s="28" t="s">
        <v>7</v>
      </c>
      <c r="D40" s="30">
        <v>5371.32</v>
      </c>
      <c r="E40" s="34">
        <v>2059.81</v>
      </c>
      <c r="F40" s="40">
        <f t="shared" si="0"/>
        <v>-0.61651698279007772</v>
      </c>
    </row>
    <row r="41" spans="1:6" ht="30" x14ac:dyDescent="0.25">
      <c r="A41" s="38" t="s">
        <v>139</v>
      </c>
      <c r="B41" s="32" t="s">
        <v>28</v>
      </c>
      <c r="C41" s="28" t="s">
        <v>7</v>
      </c>
      <c r="D41" s="30">
        <v>1419.12</v>
      </c>
      <c r="E41" s="28">
        <v>985.5</v>
      </c>
      <c r="F41" s="40">
        <f t="shared" si="0"/>
        <v>-0.30555555555555552</v>
      </c>
    </row>
    <row r="42" spans="1:6" ht="30" x14ac:dyDescent="0.25">
      <c r="A42" s="38" t="s">
        <v>140</v>
      </c>
      <c r="B42" s="32" t="s">
        <v>29</v>
      </c>
      <c r="C42" s="28" t="s">
        <v>7</v>
      </c>
      <c r="D42" s="30">
        <v>3186.53</v>
      </c>
      <c r="E42" s="34">
        <v>2967.63</v>
      </c>
      <c r="F42" s="40">
        <f t="shared" si="0"/>
        <v>-6.8695414761511767E-2</v>
      </c>
    </row>
    <row r="43" spans="1:6" x14ac:dyDescent="0.25">
      <c r="A43" s="38" t="s">
        <v>141</v>
      </c>
      <c r="B43" s="32" t="s">
        <v>30</v>
      </c>
      <c r="C43" s="28" t="s">
        <v>7</v>
      </c>
      <c r="D43" s="30">
        <v>1750</v>
      </c>
      <c r="E43" s="28">
        <v>983.48</v>
      </c>
      <c r="F43" s="40">
        <f t="shared" si="0"/>
        <v>-0.43801142857142855</v>
      </c>
    </row>
    <row r="44" spans="1:6" x14ac:dyDescent="0.25">
      <c r="A44" s="38" t="s">
        <v>142</v>
      </c>
      <c r="B44" s="32" t="s">
        <v>31</v>
      </c>
      <c r="C44" s="28" t="s">
        <v>7</v>
      </c>
      <c r="D44" s="30">
        <v>4700</v>
      </c>
      <c r="E44" s="28">
        <v>640.78</v>
      </c>
      <c r="F44" s="40">
        <f t="shared" si="0"/>
        <v>-0.86366382978723411</v>
      </c>
    </row>
    <row r="45" spans="1:6" x14ac:dyDescent="0.25">
      <c r="A45" s="38" t="s">
        <v>143</v>
      </c>
      <c r="B45" s="32" t="s">
        <v>32</v>
      </c>
      <c r="C45" s="28" t="s">
        <v>7</v>
      </c>
      <c r="D45" s="31">
        <v>178.06</v>
      </c>
      <c r="E45" s="28">
        <v>15.67</v>
      </c>
      <c r="F45" s="40">
        <f t="shared" si="0"/>
        <v>-0.91199595641918463</v>
      </c>
    </row>
    <row r="46" spans="1:6" x14ac:dyDescent="0.25">
      <c r="A46" s="38" t="s">
        <v>144</v>
      </c>
      <c r="B46" s="32" t="s">
        <v>33</v>
      </c>
      <c r="C46" s="28" t="s">
        <v>7</v>
      </c>
      <c r="D46" s="31">
        <v>401.79</v>
      </c>
      <c r="E46" s="28">
        <v>163.03</v>
      </c>
      <c r="F46" s="40">
        <f t="shared" si="0"/>
        <v>-0.59424077254287067</v>
      </c>
    </row>
    <row r="47" spans="1:6" ht="30" x14ac:dyDescent="0.25">
      <c r="A47" s="38" t="s">
        <v>145</v>
      </c>
      <c r="B47" s="32" t="s">
        <v>34</v>
      </c>
      <c r="C47" s="28" t="s">
        <v>7</v>
      </c>
      <c r="D47" s="31">
        <v>703.39</v>
      </c>
      <c r="E47" s="34">
        <v>3155.39</v>
      </c>
      <c r="F47" s="40">
        <f t="shared" si="0"/>
        <v>3.4859750636204665</v>
      </c>
    </row>
    <row r="48" spans="1:6" x14ac:dyDescent="0.25">
      <c r="A48" s="38" t="s">
        <v>146</v>
      </c>
      <c r="B48" s="32" t="s">
        <v>35</v>
      </c>
      <c r="C48" s="28" t="s">
        <v>7</v>
      </c>
      <c r="D48" s="31">
        <v>684.93</v>
      </c>
      <c r="E48" s="28">
        <v>218.71</v>
      </c>
      <c r="F48" s="40">
        <f t="shared" si="0"/>
        <v>-0.68068269750193444</v>
      </c>
    </row>
    <row r="49" spans="1:6" ht="30" x14ac:dyDescent="0.25">
      <c r="A49" s="38" t="s">
        <v>147</v>
      </c>
      <c r="B49" s="32" t="s">
        <v>36</v>
      </c>
      <c r="C49" s="28" t="s">
        <v>7</v>
      </c>
      <c r="D49" s="30">
        <v>7500</v>
      </c>
      <c r="E49" s="28">
        <v>442.45</v>
      </c>
      <c r="F49" s="40">
        <f t="shared" si="0"/>
        <v>-0.94100666666666666</v>
      </c>
    </row>
    <row r="50" spans="1:6" x14ac:dyDescent="0.25">
      <c r="A50" s="38">
        <v>6</v>
      </c>
      <c r="B50" s="32" t="s">
        <v>37</v>
      </c>
      <c r="C50" s="28" t="s">
        <v>7</v>
      </c>
      <c r="D50" s="30">
        <v>35538.01</v>
      </c>
      <c r="E50" s="30">
        <v>1594.94</v>
      </c>
      <c r="F50" s="40">
        <f t="shared" si="0"/>
        <v>-0.95512016570426983</v>
      </c>
    </row>
    <row r="51" spans="1:6" ht="30" x14ac:dyDescent="0.25">
      <c r="A51" s="38" t="s">
        <v>148</v>
      </c>
      <c r="B51" s="32" t="s">
        <v>38</v>
      </c>
      <c r="C51" s="28" t="s">
        <v>7</v>
      </c>
      <c r="D51" s="30">
        <v>35538.01</v>
      </c>
      <c r="E51" s="34">
        <v>1594.94</v>
      </c>
      <c r="F51" s="40">
        <f t="shared" si="0"/>
        <v>-0.95512016570426983</v>
      </c>
    </row>
    <row r="52" spans="1:6" ht="30" x14ac:dyDescent="0.25">
      <c r="A52" s="38">
        <v>7</v>
      </c>
      <c r="B52" s="32" t="s">
        <v>39</v>
      </c>
      <c r="C52" s="28" t="s">
        <v>7</v>
      </c>
      <c r="D52" s="30">
        <v>830744.43</v>
      </c>
      <c r="E52" s="34">
        <v>425422.07</v>
      </c>
      <c r="F52" s="40">
        <f t="shared" si="0"/>
        <v>-0.48790259117355744</v>
      </c>
    </row>
    <row r="53" spans="1:6" x14ac:dyDescent="0.25">
      <c r="A53" s="37" t="s">
        <v>40</v>
      </c>
      <c r="B53" s="26" t="s">
        <v>41</v>
      </c>
      <c r="C53" s="25" t="s">
        <v>7</v>
      </c>
      <c r="D53" s="27">
        <v>221781.07</v>
      </c>
      <c r="E53" s="27">
        <f>E54</f>
        <v>104661.71800000001</v>
      </c>
      <c r="F53" s="41">
        <f t="shared" si="0"/>
        <v>-0.52808543127688934</v>
      </c>
    </row>
    <row r="54" spans="1:6" ht="30" x14ac:dyDescent="0.25">
      <c r="A54" s="38">
        <v>8</v>
      </c>
      <c r="B54" s="32" t="s">
        <v>42</v>
      </c>
      <c r="C54" s="28" t="s">
        <v>7</v>
      </c>
      <c r="D54" s="30">
        <v>221781.07</v>
      </c>
      <c r="E54" s="30">
        <f>SUM(E56:E66)</f>
        <v>104661.71800000001</v>
      </c>
      <c r="F54" s="40">
        <f t="shared" si="0"/>
        <v>-0.52808543127688934</v>
      </c>
    </row>
    <row r="55" spans="1:6" x14ac:dyDescent="0.25">
      <c r="A55" s="38"/>
      <c r="B55" s="32" t="s">
        <v>11</v>
      </c>
      <c r="C55" s="28" t="s">
        <v>7</v>
      </c>
      <c r="D55" s="31"/>
      <c r="E55" s="28"/>
      <c r="F55" s="40"/>
    </row>
    <row r="56" spans="1:6" ht="30" x14ac:dyDescent="0.25">
      <c r="A56" s="38" t="s">
        <v>149</v>
      </c>
      <c r="B56" s="32" t="s">
        <v>43</v>
      </c>
      <c r="C56" s="28" t="s">
        <v>7</v>
      </c>
      <c r="D56" s="30">
        <v>54722.3</v>
      </c>
      <c r="E56" s="34">
        <v>32334.1</v>
      </c>
      <c r="F56" s="40">
        <f t="shared" si="0"/>
        <v>-0.40912388550919832</v>
      </c>
    </row>
    <row r="57" spans="1:6" x14ac:dyDescent="0.25">
      <c r="A57" s="38" t="s">
        <v>150</v>
      </c>
      <c r="B57" s="32" t="s">
        <v>13</v>
      </c>
      <c r="C57" s="28" t="s">
        <v>7</v>
      </c>
      <c r="D57" s="34">
        <v>4678.76</v>
      </c>
      <c r="E57" s="34">
        <v>2943.25</v>
      </c>
      <c r="F57" s="40">
        <f t="shared" si="0"/>
        <v>-0.37093375167779502</v>
      </c>
    </row>
    <row r="58" spans="1:6" x14ac:dyDescent="0.25">
      <c r="A58" s="38" t="s">
        <v>151</v>
      </c>
      <c r="B58" s="32" t="s">
        <v>44</v>
      </c>
      <c r="C58" s="28" t="s">
        <v>7</v>
      </c>
      <c r="D58" s="30">
        <v>1009.19</v>
      </c>
      <c r="E58" s="34">
        <v>427.28800000000001</v>
      </c>
      <c r="F58" s="49">
        <f t="shared" si="0"/>
        <v>-0.57660301826217064</v>
      </c>
    </row>
    <row r="59" spans="1:6" x14ac:dyDescent="0.25">
      <c r="A59" s="38" t="s">
        <v>152</v>
      </c>
      <c r="B59" s="32" t="s">
        <v>45</v>
      </c>
      <c r="C59" s="28"/>
      <c r="D59" s="31"/>
      <c r="E59" s="28"/>
      <c r="F59" s="40"/>
    </row>
    <row r="60" spans="1:6" x14ac:dyDescent="0.25">
      <c r="A60" s="38" t="s">
        <v>153</v>
      </c>
      <c r="B60" s="32" t="s">
        <v>46</v>
      </c>
      <c r="C60" s="28" t="s">
        <v>7</v>
      </c>
      <c r="D60" s="30">
        <v>122539.38</v>
      </c>
      <c r="E60" s="34">
        <v>56362.47</v>
      </c>
      <c r="F60" s="40">
        <f t="shared" si="0"/>
        <v>-0.54004606519145115</v>
      </c>
    </row>
    <row r="61" spans="1:6" x14ac:dyDescent="0.25">
      <c r="A61" s="38" t="s">
        <v>154</v>
      </c>
      <c r="B61" s="32" t="s">
        <v>47</v>
      </c>
      <c r="C61" s="28" t="s">
        <v>7</v>
      </c>
      <c r="D61" s="31">
        <v>96.6</v>
      </c>
      <c r="E61" s="28">
        <v>80.510000000000005</v>
      </c>
      <c r="F61" s="40">
        <f t="shared" si="0"/>
        <v>-0.16656314699792951</v>
      </c>
    </row>
    <row r="62" spans="1:6" x14ac:dyDescent="0.25">
      <c r="A62" s="38" t="s">
        <v>155</v>
      </c>
      <c r="B62" s="32" t="s">
        <v>48</v>
      </c>
      <c r="C62" s="28" t="s">
        <v>7</v>
      </c>
      <c r="D62" s="34">
        <v>4517.87</v>
      </c>
      <c r="E62" s="34">
        <v>2368.4899999999998</v>
      </c>
      <c r="F62" s="40">
        <f t="shared" si="0"/>
        <v>-0.47575074094650799</v>
      </c>
    </row>
    <row r="63" spans="1:6" ht="30" x14ac:dyDescent="0.25">
      <c r="A63" s="38" t="s">
        <v>156</v>
      </c>
      <c r="B63" s="32" t="s">
        <v>49</v>
      </c>
      <c r="C63" s="28" t="s">
        <v>7</v>
      </c>
      <c r="D63" s="34">
        <v>3403.46</v>
      </c>
      <c r="E63" s="34">
        <v>1784.75</v>
      </c>
      <c r="F63" s="40">
        <f t="shared" si="0"/>
        <v>-0.47560717622654591</v>
      </c>
    </row>
    <row r="64" spans="1:6" x14ac:dyDescent="0.25">
      <c r="A64" s="38" t="s">
        <v>157</v>
      </c>
      <c r="B64" s="29" t="s">
        <v>50</v>
      </c>
      <c r="C64" s="28" t="s">
        <v>7</v>
      </c>
      <c r="D64" s="30">
        <v>6149.56</v>
      </c>
      <c r="E64" s="34">
        <v>3325.65</v>
      </c>
      <c r="F64" s="40">
        <f t="shared" si="0"/>
        <v>-0.45920521142976084</v>
      </c>
    </row>
    <row r="65" spans="1:8" ht="30" x14ac:dyDescent="0.25">
      <c r="A65" s="38" t="s">
        <v>158</v>
      </c>
      <c r="B65" s="32" t="s">
        <v>51</v>
      </c>
      <c r="C65" s="28" t="s">
        <v>7</v>
      </c>
      <c r="D65" s="30">
        <v>7294.7</v>
      </c>
      <c r="E65" s="34">
        <v>1399.38</v>
      </c>
      <c r="F65" s="40">
        <f t="shared" si="0"/>
        <v>-0.80816483200131606</v>
      </c>
    </row>
    <row r="66" spans="1:8" x14ac:dyDescent="0.25">
      <c r="A66" s="38" t="s">
        <v>159</v>
      </c>
      <c r="B66" s="32" t="s">
        <v>52</v>
      </c>
      <c r="C66" s="28" t="s">
        <v>7</v>
      </c>
      <c r="D66" s="30">
        <v>17369.240000000002</v>
      </c>
      <c r="E66" s="34">
        <v>3635.83</v>
      </c>
      <c r="F66" s="40">
        <f t="shared" si="0"/>
        <v>-0.79067420336180516</v>
      </c>
    </row>
    <row r="67" spans="1:8" x14ac:dyDescent="0.25">
      <c r="A67" s="37" t="s">
        <v>53</v>
      </c>
      <c r="B67" s="45" t="s">
        <v>54</v>
      </c>
      <c r="C67" s="25" t="s">
        <v>7</v>
      </c>
      <c r="D67" s="27">
        <v>3481763.41</v>
      </c>
      <c r="E67" s="27">
        <f>E18+E53</f>
        <v>1496978.4180000001</v>
      </c>
      <c r="F67" s="41">
        <f t="shared" si="0"/>
        <v>-0.57005165437131178</v>
      </c>
      <c r="G67" s="50"/>
      <c r="H67" s="50"/>
    </row>
    <row r="68" spans="1:8" x14ac:dyDescent="0.25">
      <c r="A68" s="37" t="s">
        <v>55</v>
      </c>
      <c r="B68" s="26" t="s">
        <v>56</v>
      </c>
      <c r="C68" s="25" t="s">
        <v>7</v>
      </c>
      <c r="D68" s="36"/>
      <c r="E68" s="36"/>
      <c r="F68" s="41"/>
    </row>
    <row r="69" spans="1:8" x14ac:dyDescent="0.25">
      <c r="A69" s="37" t="s">
        <v>57</v>
      </c>
      <c r="B69" s="26" t="s">
        <v>58</v>
      </c>
      <c r="C69" s="25" t="s">
        <v>7</v>
      </c>
      <c r="D69" s="27">
        <v>3481763.41</v>
      </c>
      <c r="E69" s="27">
        <f>E67</f>
        <v>1496978.4180000001</v>
      </c>
      <c r="F69" s="41">
        <f t="shared" si="0"/>
        <v>-0.57005165437131178</v>
      </c>
    </row>
    <row r="70" spans="1:8" x14ac:dyDescent="0.25">
      <c r="A70" s="37" t="s">
        <v>59</v>
      </c>
      <c r="B70" s="26" t="s">
        <v>60</v>
      </c>
      <c r="C70" s="25"/>
      <c r="D70" s="27">
        <v>3481763.41</v>
      </c>
      <c r="E70" s="52">
        <v>1916955.78</v>
      </c>
      <c r="F70" s="41">
        <f t="shared" si="0"/>
        <v>-0.44942962681085791</v>
      </c>
      <c r="G70" s="50"/>
    </row>
    <row r="71" spans="1:8" ht="28.5" x14ac:dyDescent="0.25">
      <c r="A71" s="37" t="s">
        <v>61</v>
      </c>
      <c r="B71" s="26" t="s">
        <v>62</v>
      </c>
      <c r="C71" s="25" t="s">
        <v>63</v>
      </c>
      <c r="D71" s="27">
        <v>1817052</v>
      </c>
      <c r="E71" s="46">
        <v>998414.47</v>
      </c>
      <c r="F71" s="41">
        <f t="shared" si="0"/>
        <v>-0.45053060121559541</v>
      </c>
    </row>
    <row r="72" spans="1:8" x14ac:dyDescent="0.25">
      <c r="A72" s="38" t="s">
        <v>64</v>
      </c>
      <c r="B72" s="53" t="s">
        <v>65</v>
      </c>
      <c r="C72" s="28" t="s">
        <v>66</v>
      </c>
      <c r="D72" s="31">
        <v>6.69</v>
      </c>
      <c r="E72" s="28">
        <v>6.64</v>
      </c>
      <c r="F72" s="40">
        <f t="shared" si="0"/>
        <v>-7.4738415545591488E-3</v>
      </c>
    </row>
    <row r="73" spans="1:8" x14ac:dyDescent="0.25">
      <c r="A73" s="38" t="s">
        <v>67</v>
      </c>
      <c r="B73" s="53"/>
      <c r="C73" s="28" t="s">
        <v>63</v>
      </c>
      <c r="D73" s="30">
        <v>131040.16</v>
      </c>
      <c r="E73" s="34">
        <v>70664.7</v>
      </c>
      <c r="F73" s="40">
        <f t="shared" si="0"/>
        <v>-0.46074012730143188</v>
      </c>
    </row>
    <row r="74" spans="1:8" s="39" customFormat="1" ht="28.5" x14ac:dyDescent="0.25">
      <c r="A74" s="37"/>
      <c r="B74" s="25" t="s">
        <v>68</v>
      </c>
      <c r="C74" s="25" t="s">
        <v>166</v>
      </c>
      <c r="D74" s="36">
        <v>1.92</v>
      </c>
      <c r="E74" s="51">
        <f>E69/E71</f>
        <v>1.4993556914294321</v>
      </c>
      <c r="F74" s="41">
        <f t="shared" si="0"/>
        <v>-0.21908557738050405</v>
      </c>
    </row>
  </sheetData>
  <mergeCells count="3">
    <mergeCell ref="B72:B73"/>
    <mergeCell ref="A8:F8"/>
    <mergeCell ref="A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A10" sqref="A10"/>
    </sheetView>
  </sheetViews>
  <sheetFormatPr defaultRowHeight="15" x14ac:dyDescent="0.25"/>
  <cols>
    <col min="1" max="1" width="5" style="2" customWidth="1"/>
    <col min="2" max="2" width="41" style="2" customWidth="1"/>
    <col min="3" max="3" width="10.42578125" style="2" customWidth="1"/>
    <col min="4" max="6" width="20.28515625" style="2" customWidth="1"/>
    <col min="7" max="7" width="18" style="2" bestFit="1" customWidth="1"/>
    <col min="8" max="8" width="14.28515625" style="2" bestFit="1" customWidth="1"/>
    <col min="9" max="16384" width="9.140625" style="2"/>
  </cols>
  <sheetData>
    <row r="1" spans="1:11" s="10" customFormat="1" x14ac:dyDescent="0.25">
      <c r="D1" s="4"/>
      <c r="E1" s="4"/>
      <c r="F1" s="4" t="s">
        <v>115</v>
      </c>
    </row>
    <row r="2" spans="1:11" s="10" customFormat="1" x14ac:dyDescent="0.25">
      <c r="D2" s="5"/>
      <c r="E2" s="5"/>
      <c r="F2" s="5" t="s">
        <v>116</v>
      </c>
    </row>
    <row r="3" spans="1:11" s="10" customFormat="1" x14ac:dyDescent="0.25">
      <c r="D3" s="5"/>
      <c r="E3" s="5"/>
      <c r="F3" s="5" t="s">
        <v>117</v>
      </c>
    </row>
    <row r="4" spans="1:11" s="10" customFormat="1" x14ac:dyDescent="0.25">
      <c r="D4" s="5"/>
      <c r="E4" s="5"/>
      <c r="F4" s="5" t="s">
        <v>118</v>
      </c>
    </row>
    <row r="5" spans="1:11" s="10" customFormat="1" x14ac:dyDescent="0.25">
      <c r="D5" s="5"/>
      <c r="E5" s="5"/>
      <c r="F5" s="5" t="s">
        <v>119</v>
      </c>
    </row>
    <row r="6" spans="1:11" s="10" customFormat="1" x14ac:dyDescent="0.25">
      <c r="E6" s="6"/>
    </row>
    <row r="7" spans="1:11" s="10" customFormat="1" x14ac:dyDescent="0.25">
      <c r="F7" s="5" t="s">
        <v>120</v>
      </c>
    </row>
    <row r="8" spans="1:11" s="10" customFormat="1" x14ac:dyDescent="0.25">
      <c r="A8" s="57" t="s">
        <v>201</v>
      </c>
      <c r="B8" s="57"/>
      <c r="C8" s="57"/>
      <c r="D8" s="57"/>
      <c r="E8" s="57"/>
      <c r="F8" s="57"/>
    </row>
    <row r="9" spans="1:11" s="10" customFormat="1" x14ac:dyDescent="0.25">
      <c r="A9" s="19"/>
      <c r="B9" s="19"/>
      <c r="C9" s="19"/>
      <c r="D9" s="19"/>
      <c r="E9" s="19"/>
      <c r="F9" s="19"/>
    </row>
    <row r="10" spans="1:11" s="10" customFormat="1" x14ac:dyDescent="0.25">
      <c r="A10" s="9" t="s">
        <v>205</v>
      </c>
      <c r="D10" s="5"/>
      <c r="E10" s="5"/>
      <c r="F10" s="20"/>
    </row>
    <row r="11" spans="1:11" s="10" customFormat="1" x14ac:dyDescent="0.25">
      <c r="A11" s="9" t="s">
        <v>122</v>
      </c>
      <c r="D11" s="5"/>
      <c r="E11" s="5"/>
      <c r="F11" s="20"/>
    </row>
    <row r="12" spans="1:11" s="10" customFormat="1" x14ac:dyDescent="0.25">
      <c r="A12" s="9" t="s">
        <v>123</v>
      </c>
      <c r="D12" s="5"/>
      <c r="E12" s="5"/>
      <c r="F12" s="20"/>
    </row>
    <row r="13" spans="1:11" s="10" customFormat="1" ht="30" customHeight="1" x14ac:dyDescent="0.25">
      <c r="A13" s="55" t="s">
        <v>183</v>
      </c>
      <c r="B13" s="55"/>
      <c r="C13" s="55"/>
      <c r="D13" s="55"/>
      <c r="E13" s="55"/>
      <c r="F13" s="55"/>
    </row>
    <row r="14" spans="1:11" s="10" customFormat="1" x14ac:dyDescent="0.25">
      <c r="A14" s="21"/>
      <c r="B14" s="21"/>
      <c r="C14" s="21"/>
      <c r="D14" s="21"/>
      <c r="E14" s="21"/>
      <c r="G14" s="22"/>
      <c r="H14" s="22"/>
      <c r="I14" s="22"/>
      <c r="J14" s="22"/>
      <c r="K14" s="22"/>
    </row>
    <row r="15" spans="1:11" s="10" customFormat="1" x14ac:dyDescent="0.25">
      <c r="A15" s="23"/>
      <c r="B15" s="23"/>
      <c r="C15" s="23"/>
      <c r="D15" s="23"/>
      <c r="E15" s="23"/>
      <c r="G15" s="22"/>
      <c r="H15" s="22"/>
      <c r="I15" s="22"/>
      <c r="J15" s="22"/>
      <c r="K15" s="22"/>
    </row>
    <row r="16" spans="1:11" s="10" customFormat="1" x14ac:dyDescent="0.25">
      <c r="A16" s="24"/>
      <c r="G16" s="22"/>
      <c r="H16" s="22"/>
      <c r="I16" s="22"/>
      <c r="J16" s="22"/>
      <c r="K16" s="22"/>
    </row>
    <row r="17" spans="1:8" ht="57" x14ac:dyDescent="0.25">
      <c r="A17" s="25" t="s">
        <v>0</v>
      </c>
      <c r="B17" s="25" t="s">
        <v>1</v>
      </c>
      <c r="C17" s="25" t="s">
        <v>2</v>
      </c>
      <c r="D17" s="25" t="s">
        <v>69</v>
      </c>
      <c r="E17" s="25" t="s">
        <v>70</v>
      </c>
      <c r="F17" s="25" t="s">
        <v>71</v>
      </c>
      <c r="G17" s="18" t="s">
        <v>162</v>
      </c>
      <c r="H17" s="18" t="s">
        <v>164</v>
      </c>
    </row>
    <row r="18" spans="1:8" ht="28.5" x14ac:dyDescent="0.25">
      <c r="A18" s="37" t="s">
        <v>3</v>
      </c>
      <c r="B18" s="26" t="s">
        <v>72</v>
      </c>
      <c r="C18" s="25" t="s">
        <v>5</v>
      </c>
      <c r="D18" s="27">
        <v>312963.23</v>
      </c>
      <c r="E18" s="27">
        <v>312388.5</v>
      </c>
      <c r="F18" s="27">
        <v>312627.96999999997</v>
      </c>
      <c r="G18" s="27">
        <v>124806.7</v>
      </c>
      <c r="H18" s="41">
        <f t="shared" ref="H18:H68" si="0">(G18-F18)/F18</f>
        <v>-0.6007820413509386</v>
      </c>
    </row>
    <row r="19" spans="1:8" x14ac:dyDescent="0.25">
      <c r="A19" s="38">
        <v>1</v>
      </c>
      <c r="B19" s="29" t="s">
        <v>73</v>
      </c>
      <c r="C19" s="28" t="s">
        <v>7</v>
      </c>
      <c r="D19" s="30">
        <v>6531.7</v>
      </c>
      <c r="E19" s="30">
        <v>6531.7</v>
      </c>
      <c r="F19" s="30">
        <v>6531.7</v>
      </c>
      <c r="G19" s="31">
        <v>395.94</v>
      </c>
      <c r="H19" s="40">
        <f t="shared" si="0"/>
        <v>-0.93938178422156571</v>
      </c>
    </row>
    <row r="20" spans="1:8" x14ac:dyDescent="0.25">
      <c r="A20" s="38" t="s">
        <v>124</v>
      </c>
      <c r="B20" s="32" t="s">
        <v>74</v>
      </c>
      <c r="C20" s="33" t="s">
        <v>7</v>
      </c>
      <c r="D20" s="30">
        <v>3235.47</v>
      </c>
      <c r="E20" s="30">
        <v>3235.47</v>
      </c>
      <c r="F20" s="30">
        <v>3235.47</v>
      </c>
      <c r="G20" s="31">
        <v>33.81</v>
      </c>
      <c r="H20" s="40">
        <f t="shared" si="0"/>
        <v>-0.98955020445252162</v>
      </c>
    </row>
    <row r="21" spans="1:8" x14ac:dyDescent="0.25">
      <c r="A21" s="38" t="s">
        <v>125</v>
      </c>
      <c r="B21" s="32" t="s">
        <v>75</v>
      </c>
      <c r="C21" s="33" t="s">
        <v>7</v>
      </c>
      <c r="D21" s="30">
        <v>3296.23</v>
      </c>
      <c r="E21" s="30">
        <v>3296.23</v>
      </c>
      <c r="F21" s="30">
        <v>3296.23</v>
      </c>
      <c r="G21" s="31">
        <v>362.13</v>
      </c>
      <c r="H21" s="40">
        <f t="shared" si="0"/>
        <v>-0.89013812749717103</v>
      </c>
    </row>
    <row r="22" spans="1:8" x14ac:dyDescent="0.25">
      <c r="A22" s="38">
        <v>2</v>
      </c>
      <c r="B22" s="29" t="s">
        <v>76</v>
      </c>
      <c r="C22" s="33" t="s">
        <v>7</v>
      </c>
      <c r="D22" s="30">
        <v>80063.53</v>
      </c>
      <c r="E22" s="30">
        <v>80063.53</v>
      </c>
      <c r="F22" s="30">
        <v>80063.53</v>
      </c>
      <c r="G22" s="30">
        <v>21962.11</v>
      </c>
      <c r="H22" s="40">
        <f t="shared" si="0"/>
        <v>-0.7256914602691138</v>
      </c>
    </row>
    <row r="23" spans="1:8" x14ac:dyDescent="0.25">
      <c r="A23" s="38" t="s">
        <v>127</v>
      </c>
      <c r="B23" s="32" t="s">
        <v>77</v>
      </c>
      <c r="C23" s="33" t="s">
        <v>7</v>
      </c>
      <c r="D23" s="30">
        <v>73757.279999999999</v>
      </c>
      <c r="E23" s="30">
        <v>73757.279999999999</v>
      </c>
      <c r="F23" s="30">
        <v>73757.279999999999</v>
      </c>
      <c r="G23" s="30">
        <v>20225.75</v>
      </c>
      <c r="H23" s="40">
        <f t="shared" si="0"/>
        <v>-0.72577961117872025</v>
      </c>
    </row>
    <row r="24" spans="1:8" x14ac:dyDescent="0.25">
      <c r="A24" s="38" t="s">
        <v>126</v>
      </c>
      <c r="B24" s="32" t="s">
        <v>78</v>
      </c>
      <c r="C24" s="33" t="s">
        <v>7</v>
      </c>
      <c r="D24" s="30">
        <v>6306.25</v>
      </c>
      <c r="E24" s="30">
        <v>6306.25</v>
      </c>
      <c r="F24" s="30">
        <v>6306.25</v>
      </c>
      <c r="G24" s="30">
        <v>1736.36</v>
      </c>
      <c r="H24" s="40">
        <f t="shared" si="0"/>
        <v>-0.72466045589692774</v>
      </c>
    </row>
    <row r="25" spans="1:8" x14ac:dyDescent="0.25">
      <c r="A25" s="38">
        <v>3</v>
      </c>
      <c r="B25" s="29" t="s">
        <v>14</v>
      </c>
      <c r="C25" s="33" t="s">
        <v>7</v>
      </c>
      <c r="D25" s="30">
        <v>7416.95</v>
      </c>
      <c r="E25" s="30">
        <v>7416.95</v>
      </c>
      <c r="F25" s="30">
        <v>7416.95</v>
      </c>
      <c r="G25" s="30">
        <v>3737.14</v>
      </c>
      <c r="H25" s="40">
        <f t="shared" si="0"/>
        <v>-0.49613520382367415</v>
      </c>
    </row>
    <row r="26" spans="1:8" x14ac:dyDescent="0.25">
      <c r="A26" s="38">
        <v>4</v>
      </c>
      <c r="B26" s="32" t="s">
        <v>79</v>
      </c>
      <c r="C26" s="33" t="s">
        <v>7</v>
      </c>
      <c r="D26" s="30">
        <v>50074.98</v>
      </c>
      <c r="E26" s="30">
        <v>49500.25</v>
      </c>
      <c r="F26" s="30">
        <v>49739.72</v>
      </c>
      <c r="G26" s="30">
        <v>4046.7</v>
      </c>
      <c r="H26" s="40">
        <f t="shared" si="0"/>
        <v>-0.9186424853215901</v>
      </c>
    </row>
    <row r="27" spans="1:8" ht="30" x14ac:dyDescent="0.25">
      <c r="A27" s="38" t="s">
        <v>128</v>
      </c>
      <c r="B27" s="32" t="s">
        <v>16</v>
      </c>
      <c r="C27" s="33" t="s">
        <v>7</v>
      </c>
      <c r="D27" s="30">
        <v>50074.98</v>
      </c>
      <c r="E27" s="30">
        <v>49500.25</v>
      </c>
      <c r="F27" s="30">
        <v>49739.72</v>
      </c>
      <c r="G27" s="30">
        <v>4046.7</v>
      </c>
      <c r="H27" s="40">
        <f t="shared" si="0"/>
        <v>-0.9186424853215901</v>
      </c>
    </row>
    <row r="28" spans="1:8" x14ac:dyDescent="0.25">
      <c r="A28" s="38">
        <v>5</v>
      </c>
      <c r="B28" s="32" t="s">
        <v>80</v>
      </c>
      <c r="C28" s="33" t="s">
        <v>7</v>
      </c>
      <c r="D28" s="30">
        <v>31780.77</v>
      </c>
      <c r="E28" s="30">
        <v>31780.77</v>
      </c>
      <c r="F28" s="30">
        <v>31780.77</v>
      </c>
      <c r="G28" s="30">
        <v>5269.71</v>
      </c>
      <c r="H28" s="40">
        <f t="shared" si="0"/>
        <v>-0.83418557826006101</v>
      </c>
    </row>
    <row r="29" spans="1:8" x14ac:dyDescent="0.25">
      <c r="A29" s="38" t="s">
        <v>129</v>
      </c>
      <c r="B29" s="32" t="s">
        <v>81</v>
      </c>
      <c r="C29" s="33" t="s">
        <v>7</v>
      </c>
      <c r="D29" s="30">
        <v>6912.08</v>
      </c>
      <c r="E29" s="30">
        <v>6912.08</v>
      </c>
      <c r="F29" s="30">
        <v>6912.08</v>
      </c>
      <c r="G29" s="31"/>
      <c r="H29" s="40">
        <f t="shared" si="0"/>
        <v>-1</v>
      </c>
    </row>
    <row r="30" spans="1:8" x14ac:dyDescent="0.25">
      <c r="A30" s="38" t="s">
        <v>130</v>
      </c>
      <c r="B30" s="32" t="s">
        <v>18</v>
      </c>
      <c r="C30" s="33" t="s">
        <v>7</v>
      </c>
      <c r="D30" s="30">
        <v>12941.82</v>
      </c>
      <c r="E30" s="30">
        <v>12941.82</v>
      </c>
      <c r="F30" s="30">
        <v>12941.82</v>
      </c>
      <c r="G30" s="30">
        <v>4050.84</v>
      </c>
      <c r="H30" s="40">
        <f t="shared" si="0"/>
        <v>-0.68699611028433405</v>
      </c>
    </row>
    <row r="31" spans="1:8" x14ac:dyDescent="0.25">
      <c r="A31" s="38" t="s">
        <v>131</v>
      </c>
      <c r="B31" s="32" t="s">
        <v>19</v>
      </c>
      <c r="C31" s="33" t="s">
        <v>7</v>
      </c>
      <c r="D31" s="30">
        <v>2381.7199999999998</v>
      </c>
      <c r="E31" s="30">
        <v>2381.7199999999998</v>
      </c>
      <c r="F31" s="30">
        <v>2381.7199999999998</v>
      </c>
      <c r="G31" s="31"/>
      <c r="H31" s="40">
        <f t="shared" si="0"/>
        <v>-1</v>
      </c>
    </row>
    <row r="32" spans="1:8" ht="30" x14ac:dyDescent="0.25">
      <c r="A32" s="38" t="s">
        <v>132</v>
      </c>
      <c r="B32" s="32" t="s">
        <v>20</v>
      </c>
      <c r="C32" s="33" t="s">
        <v>7</v>
      </c>
      <c r="D32" s="31">
        <v>47.52</v>
      </c>
      <c r="E32" s="31">
        <v>47.52</v>
      </c>
      <c r="F32" s="31">
        <v>47.52</v>
      </c>
      <c r="G32" s="31">
        <v>4.1399999999999997</v>
      </c>
      <c r="H32" s="40">
        <f t="shared" si="0"/>
        <v>-0.91287878787878785</v>
      </c>
    </row>
    <row r="33" spans="1:8" x14ac:dyDescent="0.25">
      <c r="A33" s="38" t="s">
        <v>133</v>
      </c>
      <c r="B33" s="32" t="s">
        <v>21</v>
      </c>
      <c r="C33" s="33" t="s">
        <v>7</v>
      </c>
      <c r="D33" s="31">
        <v>64.33</v>
      </c>
      <c r="E33" s="31">
        <v>64.33</v>
      </c>
      <c r="F33" s="31">
        <v>64.33</v>
      </c>
      <c r="G33" s="31">
        <v>36.270000000000003</v>
      </c>
      <c r="H33" s="40">
        <f t="shared" si="0"/>
        <v>-0.436188403544225</v>
      </c>
    </row>
    <row r="34" spans="1:8" x14ac:dyDescent="0.25">
      <c r="A34" s="38" t="s">
        <v>134</v>
      </c>
      <c r="B34" s="32" t="s">
        <v>22</v>
      </c>
      <c r="C34" s="33" t="s">
        <v>7</v>
      </c>
      <c r="D34" s="31">
        <v>10.77</v>
      </c>
      <c r="E34" s="31">
        <v>10.77</v>
      </c>
      <c r="F34" s="31">
        <v>10.77</v>
      </c>
      <c r="G34" s="31"/>
      <c r="H34" s="40">
        <f t="shared" si="0"/>
        <v>-1</v>
      </c>
    </row>
    <row r="35" spans="1:8" x14ac:dyDescent="0.25">
      <c r="A35" s="38" t="s">
        <v>135</v>
      </c>
      <c r="B35" s="32" t="s">
        <v>30</v>
      </c>
      <c r="C35" s="33" t="s">
        <v>7</v>
      </c>
      <c r="D35" s="31">
        <v>423.97</v>
      </c>
      <c r="E35" s="31">
        <v>423.97</v>
      </c>
      <c r="F35" s="31">
        <v>423.97</v>
      </c>
      <c r="G35" s="31">
        <v>191.19</v>
      </c>
      <c r="H35" s="40">
        <f t="shared" si="0"/>
        <v>-0.54904828171804609</v>
      </c>
    </row>
    <row r="36" spans="1:8" x14ac:dyDescent="0.25">
      <c r="A36" s="38" t="s">
        <v>136</v>
      </c>
      <c r="B36" s="32" t="s">
        <v>82</v>
      </c>
      <c r="C36" s="33" t="s">
        <v>7</v>
      </c>
      <c r="D36" s="30">
        <v>1566.3</v>
      </c>
      <c r="E36" s="30">
        <v>1566.3</v>
      </c>
      <c r="F36" s="30">
        <v>1566.3</v>
      </c>
      <c r="G36" s="31"/>
      <c r="H36" s="40">
        <f t="shared" si="0"/>
        <v>-1</v>
      </c>
    </row>
    <row r="37" spans="1:8" ht="30" x14ac:dyDescent="0.25">
      <c r="A37" s="38" t="s">
        <v>137</v>
      </c>
      <c r="B37" s="32" t="s">
        <v>29</v>
      </c>
      <c r="C37" s="33" t="s">
        <v>7</v>
      </c>
      <c r="D37" s="31">
        <v>622.53</v>
      </c>
      <c r="E37" s="31">
        <v>622.53</v>
      </c>
      <c r="F37" s="31">
        <v>622.53</v>
      </c>
      <c r="G37" s="31">
        <v>509.6</v>
      </c>
      <c r="H37" s="40">
        <f t="shared" si="0"/>
        <v>-0.18140491221306596</v>
      </c>
    </row>
    <row r="38" spans="1:8" ht="30" x14ac:dyDescent="0.25">
      <c r="A38" s="38" t="s">
        <v>138</v>
      </c>
      <c r="B38" s="32" t="s">
        <v>28</v>
      </c>
      <c r="C38" s="33" t="s">
        <v>7</v>
      </c>
      <c r="D38" s="31">
        <v>260.17</v>
      </c>
      <c r="E38" s="31">
        <v>260.17</v>
      </c>
      <c r="F38" s="31">
        <v>260.17</v>
      </c>
      <c r="G38" s="31"/>
      <c r="H38" s="40">
        <f t="shared" si="0"/>
        <v>-1</v>
      </c>
    </row>
    <row r="39" spans="1:8" x14ac:dyDescent="0.25">
      <c r="A39" s="38" t="s">
        <v>139</v>
      </c>
      <c r="B39" s="32" t="s">
        <v>31</v>
      </c>
      <c r="C39" s="33" t="s">
        <v>7</v>
      </c>
      <c r="D39" s="30">
        <v>1359.65</v>
      </c>
      <c r="E39" s="30">
        <v>1359.65</v>
      </c>
      <c r="F39" s="30">
        <v>1359.65</v>
      </c>
      <c r="G39" s="31">
        <v>151.52000000000001</v>
      </c>
      <c r="H39" s="40">
        <f t="shared" si="0"/>
        <v>-0.88855955576802859</v>
      </c>
    </row>
    <row r="40" spans="1:8" x14ac:dyDescent="0.25">
      <c r="A40" s="38" t="s">
        <v>140</v>
      </c>
      <c r="B40" s="32" t="s">
        <v>27</v>
      </c>
      <c r="C40" s="33" t="s">
        <v>7</v>
      </c>
      <c r="D40" s="31">
        <v>856.81</v>
      </c>
      <c r="E40" s="31">
        <v>856.81</v>
      </c>
      <c r="F40" s="31">
        <v>856.81</v>
      </c>
      <c r="G40" s="31">
        <v>229.39</v>
      </c>
      <c r="H40" s="40">
        <f t="shared" si="0"/>
        <v>-0.73227436654567524</v>
      </c>
    </row>
    <row r="41" spans="1:8" x14ac:dyDescent="0.25">
      <c r="A41" s="38" t="s">
        <v>141</v>
      </c>
      <c r="B41" s="32" t="s">
        <v>32</v>
      </c>
      <c r="C41" s="33" t="s">
        <v>7</v>
      </c>
      <c r="D41" s="31">
        <v>32.65</v>
      </c>
      <c r="E41" s="31">
        <v>32.65</v>
      </c>
      <c r="F41" s="31">
        <v>32.65</v>
      </c>
      <c r="G41" s="31">
        <v>2.82</v>
      </c>
      <c r="H41" s="40">
        <f t="shared" si="0"/>
        <v>-0.91362940275650839</v>
      </c>
    </row>
    <row r="42" spans="1:8" x14ac:dyDescent="0.25">
      <c r="A42" s="38" t="s">
        <v>142</v>
      </c>
      <c r="B42" s="32" t="s">
        <v>33</v>
      </c>
      <c r="C42" s="33" t="s">
        <v>7</v>
      </c>
      <c r="D42" s="31">
        <v>73.66</v>
      </c>
      <c r="E42" s="31">
        <v>73.66</v>
      </c>
      <c r="F42" s="31">
        <v>73.66</v>
      </c>
      <c r="G42" s="31">
        <v>35.42</v>
      </c>
      <c r="H42" s="40">
        <f t="shared" si="0"/>
        <v>-0.51914200380124897</v>
      </c>
    </row>
    <row r="43" spans="1:8" ht="30" x14ac:dyDescent="0.25">
      <c r="A43" s="38" t="s">
        <v>143</v>
      </c>
      <c r="B43" s="32" t="s">
        <v>36</v>
      </c>
      <c r="C43" s="33" t="s">
        <v>7</v>
      </c>
      <c r="D43" s="30">
        <v>3306.12</v>
      </c>
      <c r="E43" s="30">
        <v>3306.12</v>
      </c>
      <c r="F43" s="30">
        <v>3306.12</v>
      </c>
      <c r="G43" s="31">
        <v>23.83</v>
      </c>
      <c r="H43" s="40">
        <f t="shared" si="0"/>
        <v>-0.99279215515468289</v>
      </c>
    </row>
    <row r="44" spans="1:8" x14ac:dyDescent="0.25">
      <c r="A44" s="38" t="s">
        <v>144</v>
      </c>
      <c r="B44" s="32" t="s">
        <v>35</v>
      </c>
      <c r="C44" s="33" t="s">
        <v>7</v>
      </c>
      <c r="D44" s="31">
        <v>144.38</v>
      </c>
      <c r="E44" s="31">
        <v>144.38</v>
      </c>
      <c r="F44" s="31">
        <v>144.38</v>
      </c>
      <c r="G44" s="31">
        <v>34.68</v>
      </c>
      <c r="H44" s="40">
        <f t="shared" si="0"/>
        <v>-0.75980052638869644</v>
      </c>
    </row>
    <row r="45" spans="1:8" x14ac:dyDescent="0.25">
      <c r="A45" s="38" t="s">
        <v>145</v>
      </c>
      <c r="B45" s="32" t="s">
        <v>83</v>
      </c>
      <c r="C45" s="33" t="s">
        <v>7</v>
      </c>
      <c r="D45" s="31">
        <v>776.29</v>
      </c>
      <c r="E45" s="31">
        <v>776.29</v>
      </c>
      <c r="F45" s="31">
        <v>776.29</v>
      </c>
      <c r="G45" s="28"/>
      <c r="H45" s="40">
        <f t="shared" si="0"/>
        <v>-1</v>
      </c>
    </row>
    <row r="46" spans="1:8" x14ac:dyDescent="0.25">
      <c r="A46" s="38">
        <v>6</v>
      </c>
      <c r="B46" s="29" t="s">
        <v>84</v>
      </c>
      <c r="C46" s="33" t="s">
        <v>7</v>
      </c>
      <c r="D46" s="30">
        <v>6353.24</v>
      </c>
      <c r="E46" s="30">
        <v>6353.24</v>
      </c>
      <c r="F46" s="30">
        <v>6353.24</v>
      </c>
      <c r="G46" s="31">
        <v>188.24</v>
      </c>
      <c r="H46" s="40">
        <f t="shared" si="0"/>
        <v>-0.97037102328890457</v>
      </c>
    </row>
    <row r="47" spans="1:8" ht="30" x14ac:dyDescent="0.25">
      <c r="A47" s="38" t="s">
        <v>148</v>
      </c>
      <c r="B47" s="32" t="s">
        <v>38</v>
      </c>
      <c r="C47" s="33" t="s">
        <v>7</v>
      </c>
      <c r="D47" s="30">
        <v>6353.24</v>
      </c>
      <c r="E47" s="30">
        <v>6353.24</v>
      </c>
      <c r="F47" s="30">
        <v>6353.24</v>
      </c>
      <c r="G47" s="31">
        <v>188.24</v>
      </c>
      <c r="H47" s="40">
        <f t="shared" si="0"/>
        <v>-0.97037102328890457</v>
      </c>
    </row>
    <row r="48" spans="1:8" ht="30" x14ac:dyDescent="0.25">
      <c r="A48" s="38">
        <v>7</v>
      </c>
      <c r="B48" s="32" t="s">
        <v>85</v>
      </c>
      <c r="C48" s="33" t="s">
        <v>7</v>
      </c>
      <c r="D48" s="30">
        <v>130742.07</v>
      </c>
      <c r="E48" s="30">
        <v>130742.07</v>
      </c>
      <c r="F48" s="30">
        <v>130742.07</v>
      </c>
      <c r="G48" s="30">
        <v>89206.87</v>
      </c>
      <c r="H48" s="40">
        <f t="shared" si="0"/>
        <v>-0.31768810146573334</v>
      </c>
    </row>
    <row r="49" spans="1:8" ht="28.5" x14ac:dyDescent="0.25">
      <c r="A49" s="37" t="s">
        <v>40</v>
      </c>
      <c r="B49" s="26" t="s">
        <v>86</v>
      </c>
      <c r="C49" s="25" t="s">
        <v>5</v>
      </c>
      <c r="D49" s="27">
        <v>5081.83</v>
      </c>
      <c r="E49" s="27">
        <v>5081.83</v>
      </c>
      <c r="F49" s="27">
        <v>5081.83</v>
      </c>
      <c r="G49" s="27">
        <f>G50</f>
        <v>11013.300999999999</v>
      </c>
      <c r="H49" s="41">
        <f t="shared" si="0"/>
        <v>1.1671919367629378</v>
      </c>
    </row>
    <row r="50" spans="1:8" ht="30" x14ac:dyDescent="0.25">
      <c r="A50" s="38">
        <v>8</v>
      </c>
      <c r="B50" s="32" t="s">
        <v>87</v>
      </c>
      <c r="C50" s="33" t="s">
        <v>7</v>
      </c>
      <c r="D50" s="30">
        <v>5081.83</v>
      </c>
      <c r="E50" s="30">
        <v>5081.83</v>
      </c>
      <c r="F50" s="30">
        <v>5081.83</v>
      </c>
      <c r="G50" s="30">
        <f>SUM(G51:G60)</f>
        <v>11013.300999999999</v>
      </c>
      <c r="H50" s="40">
        <f t="shared" si="0"/>
        <v>1.1671919367629378</v>
      </c>
    </row>
    <row r="51" spans="1:8" x14ac:dyDescent="0.25">
      <c r="A51" s="38" t="s">
        <v>149</v>
      </c>
      <c r="B51" s="32" t="s">
        <v>77</v>
      </c>
      <c r="C51" s="33" t="s">
        <v>7</v>
      </c>
      <c r="D51" s="31"/>
      <c r="E51" s="31"/>
      <c r="F51" s="31"/>
      <c r="G51" s="30">
        <v>5947.89</v>
      </c>
      <c r="H51" s="40"/>
    </row>
    <row r="52" spans="1:8" x14ac:dyDescent="0.25">
      <c r="A52" s="38" t="s">
        <v>150</v>
      </c>
      <c r="B52" s="32" t="s">
        <v>78</v>
      </c>
      <c r="C52" s="33" t="s">
        <v>7</v>
      </c>
      <c r="D52" s="31"/>
      <c r="E52" s="31"/>
      <c r="F52" s="31"/>
      <c r="G52" s="31">
        <v>522.79</v>
      </c>
      <c r="H52" s="40"/>
    </row>
    <row r="53" spans="1:8" x14ac:dyDescent="0.25">
      <c r="A53" s="38" t="s">
        <v>151</v>
      </c>
      <c r="B53" s="32" t="s">
        <v>88</v>
      </c>
      <c r="C53" s="33" t="s">
        <v>7</v>
      </c>
      <c r="D53" s="31">
        <v>258.42</v>
      </c>
      <c r="E53" s="31">
        <v>258.42</v>
      </c>
      <c r="F53" s="31">
        <v>258.42</v>
      </c>
      <c r="G53" s="30">
        <v>76.911000000000001</v>
      </c>
      <c r="H53" s="49">
        <f t="shared" si="0"/>
        <v>-0.70237984676108667</v>
      </c>
    </row>
    <row r="54" spans="1:8" x14ac:dyDescent="0.25">
      <c r="A54" s="38" t="s">
        <v>152</v>
      </c>
      <c r="B54" s="32" t="s">
        <v>46</v>
      </c>
      <c r="C54" s="33" t="s">
        <v>7</v>
      </c>
      <c r="D54" s="31">
        <v>213.3</v>
      </c>
      <c r="E54" s="31">
        <v>213.3</v>
      </c>
      <c r="F54" s="31">
        <v>213.3</v>
      </c>
      <c r="G54" s="30">
        <v>2730.89</v>
      </c>
      <c r="H54" s="42">
        <f t="shared" si="0"/>
        <v>11.803047351148615</v>
      </c>
    </row>
    <row r="55" spans="1:8" x14ac:dyDescent="0.25">
      <c r="A55" s="38" t="s">
        <v>153</v>
      </c>
      <c r="B55" s="32" t="s">
        <v>47</v>
      </c>
      <c r="C55" s="33" t="s">
        <v>7</v>
      </c>
      <c r="D55" s="31">
        <v>44.16</v>
      </c>
      <c r="E55" s="31">
        <v>44.16</v>
      </c>
      <c r="F55" s="31">
        <v>44.16</v>
      </c>
      <c r="G55" s="31">
        <v>25.05</v>
      </c>
      <c r="H55" s="40">
        <f t="shared" si="0"/>
        <v>-0.43274456521739124</v>
      </c>
    </row>
    <row r="56" spans="1:8" x14ac:dyDescent="0.25">
      <c r="A56" s="38" t="s">
        <v>154</v>
      </c>
      <c r="B56" s="32" t="s">
        <v>48</v>
      </c>
      <c r="C56" s="28" t="s">
        <v>7</v>
      </c>
      <c r="D56" s="34">
        <v>1106.3599999999999</v>
      </c>
      <c r="E56" s="34">
        <v>1106.3599999999999</v>
      </c>
      <c r="F56" s="34">
        <v>1106.3599999999999</v>
      </c>
      <c r="G56" s="28">
        <v>362.58</v>
      </c>
      <c r="H56" s="40">
        <f t="shared" si="0"/>
        <v>-0.67227665497668032</v>
      </c>
    </row>
    <row r="57" spans="1:8" ht="30" x14ac:dyDescent="0.25">
      <c r="A57" s="38" t="s">
        <v>155</v>
      </c>
      <c r="B57" s="32" t="s">
        <v>49</v>
      </c>
      <c r="C57" s="33" t="s">
        <v>7</v>
      </c>
      <c r="D57" s="31">
        <v>833.46</v>
      </c>
      <c r="E57" s="31">
        <v>833.46</v>
      </c>
      <c r="F57" s="31">
        <v>833.46</v>
      </c>
      <c r="G57" s="31">
        <v>263.75</v>
      </c>
      <c r="H57" s="40">
        <f t="shared" si="0"/>
        <v>-0.68354810068869531</v>
      </c>
    </row>
    <row r="58" spans="1:8" x14ac:dyDescent="0.25">
      <c r="A58" s="38" t="s">
        <v>156</v>
      </c>
      <c r="B58" s="32" t="s">
        <v>89</v>
      </c>
      <c r="C58" s="33" t="s">
        <v>7</v>
      </c>
      <c r="D58" s="31">
        <v>361.33</v>
      </c>
      <c r="E58" s="31">
        <v>361.33</v>
      </c>
      <c r="F58" s="31">
        <v>361.33</v>
      </c>
      <c r="G58" s="31">
        <v>205.87</v>
      </c>
      <c r="H58" s="40">
        <f t="shared" si="0"/>
        <v>-0.43024382143746709</v>
      </c>
    </row>
    <row r="59" spans="1:8" ht="30" x14ac:dyDescent="0.25">
      <c r="A59" s="38" t="s">
        <v>157</v>
      </c>
      <c r="B59" s="32" t="s">
        <v>51</v>
      </c>
      <c r="C59" s="28" t="s">
        <v>7</v>
      </c>
      <c r="D59" s="31">
        <v>914.21</v>
      </c>
      <c r="E59" s="31">
        <v>914.21</v>
      </c>
      <c r="F59" s="31">
        <v>914.21</v>
      </c>
      <c r="G59" s="28">
        <v>401.65</v>
      </c>
      <c r="H59" s="40">
        <f t="shared" si="0"/>
        <v>-0.56065892956760488</v>
      </c>
    </row>
    <row r="60" spans="1:8" x14ac:dyDescent="0.25">
      <c r="A60" s="38" t="s">
        <v>158</v>
      </c>
      <c r="B60" s="32" t="s">
        <v>90</v>
      </c>
      <c r="C60" s="33" t="s">
        <v>7</v>
      </c>
      <c r="D60" s="30">
        <v>1350.6</v>
      </c>
      <c r="E60" s="30">
        <v>1350.6</v>
      </c>
      <c r="F60" s="30">
        <v>1350.6</v>
      </c>
      <c r="G60" s="31">
        <v>475.92</v>
      </c>
      <c r="H60" s="40">
        <f t="shared" si="0"/>
        <v>-0.64762327854286972</v>
      </c>
    </row>
    <row r="61" spans="1:8" x14ac:dyDescent="0.25">
      <c r="A61" s="37" t="s">
        <v>53</v>
      </c>
      <c r="B61" s="26" t="s">
        <v>91</v>
      </c>
      <c r="C61" s="35" t="s">
        <v>7</v>
      </c>
      <c r="D61" s="27">
        <v>318045.06</v>
      </c>
      <c r="E61" s="27">
        <v>317470.33</v>
      </c>
      <c r="F61" s="27">
        <v>317709.8</v>
      </c>
      <c r="G61" s="27">
        <f>G18+G49</f>
        <v>135820.00099999999</v>
      </c>
      <c r="H61" s="41">
        <f t="shared" si="0"/>
        <v>-0.57250295395357653</v>
      </c>
    </row>
    <row r="62" spans="1:8" x14ac:dyDescent="0.25">
      <c r="A62" s="37" t="s">
        <v>55</v>
      </c>
      <c r="B62" s="26" t="s">
        <v>56</v>
      </c>
      <c r="C62" s="35" t="s">
        <v>7</v>
      </c>
      <c r="D62" s="27">
        <v>4510.07</v>
      </c>
      <c r="E62" s="27">
        <v>4510.07</v>
      </c>
      <c r="F62" s="27">
        <v>4510.07</v>
      </c>
      <c r="G62" s="36"/>
      <c r="H62" s="41">
        <f t="shared" si="0"/>
        <v>-1</v>
      </c>
    </row>
    <row r="63" spans="1:8" x14ac:dyDescent="0.25">
      <c r="A63" s="37" t="s">
        <v>57</v>
      </c>
      <c r="B63" s="26" t="s">
        <v>58</v>
      </c>
      <c r="C63" s="25" t="s">
        <v>7</v>
      </c>
      <c r="D63" s="27">
        <v>322555.13</v>
      </c>
      <c r="E63" s="27">
        <v>321980.40000000002</v>
      </c>
      <c r="F63" s="27">
        <v>322219.87</v>
      </c>
      <c r="G63" s="27">
        <f>G61</f>
        <v>135820.00099999999</v>
      </c>
      <c r="H63" s="41">
        <f t="shared" si="0"/>
        <v>-0.57848657502096323</v>
      </c>
    </row>
    <row r="64" spans="1:8" x14ac:dyDescent="0.25">
      <c r="A64" s="37" t="s">
        <v>59</v>
      </c>
      <c r="B64" s="26" t="s">
        <v>60</v>
      </c>
      <c r="C64" s="25" t="s">
        <v>163</v>
      </c>
      <c r="D64" s="27">
        <v>322555.13</v>
      </c>
      <c r="E64" s="27">
        <v>321980.40000000002</v>
      </c>
      <c r="F64" s="27">
        <v>322219.87</v>
      </c>
      <c r="G64" s="52">
        <v>215936.48</v>
      </c>
      <c r="H64" s="41">
        <f t="shared" si="0"/>
        <v>-0.32984741133437856</v>
      </c>
    </row>
    <row r="65" spans="1:8" ht="28.5" x14ac:dyDescent="0.25">
      <c r="A65" s="37" t="s">
        <v>61</v>
      </c>
      <c r="B65" s="26" t="s">
        <v>62</v>
      </c>
      <c r="C65" s="25" t="s">
        <v>92</v>
      </c>
      <c r="D65" s="36">
        <v>234.83</v>
      </c>
      <c r="E65" s="36">
        <v>234.83</v>
      </c>
      <c r="F65" s="36">
        <v>234.83</v>
      </c>
      <c r="G65" s="36">
        <v>157.37</v>
      </c>
      <c r="H65" s="41">
        <f t="shared" si="0"/>
        <v>-0.32985564025039393</v>
      </c>
    </row>
    <row r="66" spans="1:8" x14ac:dyDescent="0.25">
      <c r="A66" s="56"/>
      <c r="B66" s="53" t="s">
        <v>65</v>
      </c>
      <c r="C66" s="28" t="s">
        <v>66</v>
      </c>
      <c r="D66" s="28">
        <v>14.58</v>
      </c>
      <c r="E66" s="28">
        <v>14.58</v>
      </c>
      <c r="F66" s="28">
        <v>14.58</v>
      </c>
      <c r="G66" s="28">
        <v>14.58</v>
      </c>
      <c r="H66" s="40">
        <f t="shared" si="0"/>
        <v>0</v>
      </c>
    </row>
    <row r="67" spans="1:8" x14ac:dyDescent="0.25">
      <c r="A67" s="56"/>
      <c r="B67" s="53"/>
      <c r="C67" s="28" t="s">
        <v>92</v>
      </c>
      <c r="D67" s="31">
        <v>40.200000000000003</v>
      </c>
      <c r="E67" s="31">
        <v>40.200000000000003</v>
      </c>
      <c r="F67" s="31">
        <v>40.200000000000003</v>
      </c>
      <c r="G67" s="31">
        <v>26.93</v>
      </c>
      <c r="H67" s="40">
        <f t="shared" si="0"/>
        <v>-0.33009950248756226</v>
      </c>
    </row>
    <row r="68" spans="1:8" ht="28.5" x14ac:dyDescent="0.25">
      <c r="A68" s="37" t="s">
        <v>64</v>
      </c>
      <c r="B68" s="36" t="s">
        <v>93</v>
      </c>
      <c r="C68" s="25" t="s">
        <v>165</v>
      </c>
      <c r="D68" s="27">
        <v>1373.58</v>
      </c>
      <c r="E68" s="27">
        <v>1371.13</v>
      </c>
      <c r="F68" s="51">
        <f>F63/F65</f>
        <v>1372.1409956138482</v>
      </c>
      <c r="G68" s="51">
        <f>G63/G65</f>
        <v>863.06158098748165</v>
      </c>
      <c r="H68" s="41">
        <f t="shared" si="0"/>
        <v>-0.37101100852877156</v>
      </c>
    </row>
  </sheetData>
  <mergeCells count="4">
    <mergeCell ref="A66:A67"/>
    <mergeCell ref="B66:B67"/>
    <mergeCell ref="A8:F8"/>
    <mergeCell ref="A13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10" sqref="A10"/>
    </sheetView>
  </sheetViews>
  <sheetFormatPr defaultRowHeight="15" x14ac:dyDescent="0.25"/>
  <cols>
    <col min="1" max="1" width="5" customWidth="1"/>
    <col min="2" max="2" width="41" customWidth="1"/>
    <col min="3" max="3" width="10.42578125" customWidth="1"/>
    <col min="4" max="5" width="18.7109375" customWidth="1"/>
    <col min="6" max="6" width="14.140625" style="1" customWidth="1"/>
  </cols>
  <sheetData>
    <row r="1" spans="1:11" s="3" customFormat="1" x14ac:dyDescent="0.25">
      <c r="D1" s="4"/>
      <c r="E1" s="4"/>
      <c r="F1" s="4" t="s">
        <v>115</v>
      </c>
    </row>
    <row r="2" spans="1:11" s="3" customFormat="1" x14ac:dyDescent="0.25">
      <c r="D2" s="5"/>
      <c r="E2" s="5"/>
      <c r="F2" s="5" t="s">
        <v>116</v>
      </c>
    </row>
    <row r="3" spans="1:11" s="3" customFormat="1" x14ac:dyDescent="0.25">
      <c r="D3" s="5"/>
      <c r="E3" s="5"/>
      <c r="F3" s="5" t="s">
        <v>117</v>
      </c>
    </row>
    <row r="4" spans="1:11" s="3" customFormat="1" x14ac:dyDescent="0.25">
      <c r="D4" s="5"/>
      <c r="E4" s="5"/>
      <c r="F4" s="5" t="s">
        <v>118</v>
      </c>
    </row>
    <row r="5" spans="1:11" s="3" customFormat="1" x14ac:dyDescent="0.25">
      <c r="D5" s="5"/>
      <c r="E5" s="5"/>
      <c r="F5" s="5" t="s">
        <v>119</v>
      </c>
    </row>
    <row r="6" spans="1:11" s="3" customFormat="1" x14ac:dyDescent="0.25">
      <c r="E6" s="6"/>
      <c r="F6" s="7"/>
    </row>
    <row r="7" spans="1:11" s="3" customFormat="1" x14ac:dyDescent="0.25">
      <c r="F7" s="7" t="s">
        <v>120</v>
      </c>
    </row>
    <row r="8" spans="1:11" s="3" customFormat="1" ht="30" customHeight="1" x14ac:dyDescent="0.25">
      <c r="A8" s="54" t="s">
        <v>202</v>
      </c>
      <c r="B8" s="54"/>
      <c r="C8" s="54"/>
      <c r="D8" s="54"/>
      <c r="E8" s="54"/>
      <c r="F8" s="54"/>
    </row>
    <row r="9" spans="1:11" s="3" customFormat="1" x14ac:dyDescent="0.25">
      <c r="A9" s="8"/>
      <c r="B9" s="8"/>
      <c r="C9" s="8"/>
      <c r="D9" s="8"/>
      <c r="E9" s="8"/>
      <c r="F9" s="8"/>
    </row>
    <row r="10" spans="1:11" s="12" customFormat="1" x14ac:dyDescent="0.25">
      <c r="A10" s="9" t="s">
        <v>205</v>
      </c>
      <c r="B10" s="10"/>
      <c r="C10" s="10"/>
      <c r="D10" s="5"/>
      <c r="E10" s="5"/>
      <c r="F10" s="11"/>
    </row>
    <row r="11" spans="1:11" s="12" customFormat="1" x14ac:dyDescent="0.25">
      <c r="A11" s="9" t="s">
        <v>122</v>
      </c>
      <c r="B11" s="10"/>
      <c r="C11" s="10"/>
      <c r="D11" s="5"/>
      <c r="E11" s="5"/>
      <c r="F11" s="11"/>
    </row>
    <row r="12" spans="1:11" s="12" customFormat="1" x14ac:dyDescent="0.25">
      <c r="A12" s="9" t="s">
        <v>123</v>
      </c>
      <c r="B12" s="10"/>
      <c r="C12" s="10"/>
      <c r="D12" s="5"/>
      <c r="E12" s="5"/>
      <c r="F12" s="11"/>
    </row>
    <row r="13" spans="1:11" s="12" customFormat="1" ht="31.5" customHeight="1" x14ac:dyDescent="0.25">
      <c r="A13" s="55" t="s">
        <v>183</v>
      </c>
      <c r="B13" s="55"/>
      <c r="C13" s="55"/>
      <c r="D13" s="55"/>
      <c r="E13" s="55"/>
      <c r="F13" s="55"/>
    </row>
    <row r="14" spans="1:11" s="15" customFormat="1" ht="15.75" x14ac:dyDescent="0.25">
      <c r="A14" s="13"/>
      <c r="B14" s="13"/>
      <c r="C14" s="13"/>
      <c r="D14" s="13"/>
      <c r="E14" s="13"/>
      <c r="F14" s="47"/>
      <c r="G14" s="14"/>
      <c r="H14" s="14"/>
      <c r="I14" s="14"/>
      <c r="J14" s="14"/>
      <c r="K14" s="14"/>
    </row>
    <row r="15" spans="1:11" s="15" customFormat="1" ht="15.75" x14ac:dyDescent="0.25">
      <c r="A15" s="16"/>
      <c r="B15" s="16"/>
      <c r="C15" s="16"/>
      <c r="D15" s="16"/>
      <c r="E15" s="16"/>
      <c r="F15" s="47"/>
      <c r="G15" s="14"/>
      <c r="H15" s="14"/>
      <c r="I15" s="14"/>
      <c r="J15" s="14"/>
      <c r="K15" s="14"/>
    </row>
    <row r="16" spans="1:11" s="15" customFormat="1" ht="15.75" x14ac:dyDescent="0.25">
      <c r="A16" s="17"/>
      <c r="E16" s="3"/>
      <c r="F16" s="47"/>
      <c r="G16" s="14"/>
      <c r="H16" s="14"/>
      <c r="I16" s="14"/>
      <c r="J16" s="14"/>
      <c r="K16" s="14"/>
    </row>
    <row r="17" spans="1:6" ht="57" x14ac:dyDescent="0.25">
      <c r="A17" s="25" t="s">
        <v>0</v>
      </c>
      <c r="B17" s="25" t="s">
        <v>1</v>
      </c>
      <c r="C17" s="25" t="s">
        <v>2</v>
      </c>
      <c r="D17" s="43" t="s">
        <v>161</v>
      </c>
      <c r="E17" s="43" t="s">
        <v>162</v>
      </c>
      <c r="F17" s="44" t="s">
        <v>160</v>
      </c>
    </row>
    <row r="18" spans="1:6" ht="28.5" x14ac:dyDescent="0.25">
      <c r="A18" s="37" t="s">
        <v>3</v>
      </c>
      <c r="B18" s="26" t="s">
        <v>94</v>
      </c>
      <c r="C18" s="25" t="s">
        <v>5</v>
      </c>
      <c r="D18" s="27">
        <v>249888.68</v>
      </c>
      <c r="E18" s="27">
        <v>89664.75</v>
      </c>
      <c r="F18" s="41">
        <f t="shared" ref="F18:F73" si="0">(E18-D18)/D18</f>
        <v>-0.64118122517594633</v>
      </c>
    </row>
    <row r="19" spans="1:6" x14ac:dyDescent="0.25">
      <c r="A19" s="38">
        <v>1</v>
      </c>
      <c r="B19" s="32" t="s">
        <v>95</v>
      </c>
      <c r="C19" s="28" t="s">
        <v>7</v>
      </c>
      <c r="D19" s="30">
        <v>168511.09</v>
      </c>
      <c r="E19" s="30">
        <v>65719.5</v>
      </c>
      <c r="F19" s="40">
        <f t="shared" si="0"/>
        <v>-0.60999896208611548</v>
      </c>
    </row>
    <row r="20" spans="1:6" x14ac:dyDescent="0.25">
      <c r="A20" s="38"/>
      <c r="B20" s="29" t="s">
        <v>96</v>
      </c>
      <c r="C20" s="28"/>
      <c r="D20" s="31"/>
      <c r="E20" s="31"/>
      <c r="F20" s="40"/>
    </row>
    <row r="21" spans="1:6" x14ac:dyDescent="0.25">
      <c r="A21" s="38" t="s">
        <v>124</v>
      </c>
      <c r="B21" s="29" t="s">
        <v>74</v>
      </c>
      <c r="C21" s="33" t="s">
        <v>7</v>
      </c>
      <c r="D21" s="30">
        <v>1783.12</v>
      </c>
      <c r="E21" s="31">
        <v>21.29</v>
      </c>
      <c r="F21" s="40">
        <f t="shared" si="0"/>
        <v>-0.98806025393691954</v>
      </c>
    </row>
    <row r="22" spans="1:6" x14ac:dyDescent="0.25">
      <c r="A22" s="38" t="s">
        <v>125</v>
      </c>
      <c r="B22" s="29" t="s">
        <v>75</v>
      </c>
      <c r="C22" s="33" t="s">
        <v>7</v>
      </c>
      <c r="D22" s="30">
        <v>2075.41</v>
      </c>
      <c r="E22" s="31">
        <v>228.01</v>
      </c>
      <c r="F22" s="40">
        <f t="shared" si="0"/>
        <v>-0.89013737044728514</v>
      </c>
    </row>
    <row r="23" spans="1:6" x14ac:dyDescent="0.25">
      <c r="A23" s="38" t="s">
        <v>167</v>
      </c>
      <c r="B23" s="32" t="s">
        <v>97</v>
      </c>
      <c r="C23" s="33" t="s">
        <v>7</v>
      </c>
      <c r="D23" s="30">
        <v>164652.56</v>
      </c>
      <c r="E23" s="30">
        <v>65470.21</v>
      </c>
      <c r="F23" s="40">
        <f t="shared" si="0"/>
        <v>-0.60237356771130679</v>
      </c>
    </row>
    <row r="24" spans="1:6" x14ac:dyDescent="0.25">
      <c r="A24" s="38">
        <v>2</v>
      </c>
      <c r="B24" s="32" t="s">
        <v>98</v>
      </c>
      <c r="C24" s="33" t="s">
        <v>7</v>
      </c>
      <c r="D24" s="30">
        <v>28279.95</v>
      </c>
      <c r="E24" s="30">
        <v>13827.99</v>
      </c>
      <c r="F24" s="40">
        <f t="shared" si="0"/>
        <v>-0.51103202091941469</v>
      </c>
    </row>
    <row r="25" spans="1:6" x14ac:dyDescent="0.25">
      <c r="A25" s="38"/>
      <c r="B25" s="32" t="s">
        <v>96</v>
      </c>
      <c r="C25" s="33"/>
      <c r="D25" s="31"/>
      <c r="E25" s="31"/>
      <c r="F25" s="40"/>
    </row>
    <row r="26" spans="1:6" x14ac:dyDescent="0.25">
      <c r="A26" s="38" t="s">
        <v>127</v>
      </c>
      <c r="B26" s="32" t="s">
        <v>77</v>
      </c>
      <c r="C26" s="33" t="s">
        <v>7</v>
      </c>
      <c r="D26" s="30">
        <v>26052.47</v>
      </c>
      <c r="E26" s="30">
        <v>12734.73</v>
      </c>
      <c r="F26" s="40">
        <f t="shared" si="0"/>
        <v>-0.51118915020341649</v>
      </c>
    </row>
    <row r="27" spans="1:6" x14ac:dyDescent="0.25">
      <c r="A27" s="38" t="s">
        <v>126</v>
      </c>
      <c r="B27" s="32" t="s">
        <v>78</v>
      </c>
      <c r="C27" s="33" t="s">
        <v>7</v>
      </c>
      <c r="D27" s="30">
        <v>2227.4899999999998</v>
      </c>
      <c r="E27" s="30">
        <v>1093.27</v>
      </c>
      <c r="F27" s="40">
        <f t="shared" si="0"/>
        <v>-0.50919196045773485</v>
      </c>
    </row>
    <row r="28" spans="1:6" x14ac:dyDescent="0.25">
      <c r="A28" s="38">
        <v>3</v>
      </c>
      <c r="B28" s="29" t="s">
        <v>14</v>
      </c>
      <c r="C28" s="28" t="s">
        <v>7</v>
      </c>
      <c r="D28" s="30">
        <v>4827.93</v>
      </c>
      <c r="E28" s="30">
        <v>3968.13</v>
      </c>
      <c r="F28" s="40">
        <f t="shared" si="0"/>
        <v>-0.17808874610858072</v>
      </c>
    </row>
    <row r="29" spans="1:6" x14ac:dyDescent="0.25">
      <c r="A29" s="38">
        <v>4</v>
      </c>
      <c r="B29" s="29" t="s">
        <v>99</v>
      </c>
      <c r="C29" s="28" t="s">
        <v>7</v>
      </c>
      <c r="D29" s="30">
        <v>28574.85</v>
      </c>
      <c r="E29" s="30">
        <v>2547.83</v>
      </c>
      <c r="F29" s="40">
        <f t="shared" si="0"/>
        <v>-0.91083662731387904</v>
      </c>
    </row>
    <row r="30" spans="1:6" x14ac:dyDescent="0.25">
      <c r="A30" s="38"/>
      <c r="B30" s="32" t="s">
        <v>96</v>
      </c>
      <c r="C30" s="28" t="s">
        <v>7</v>
      </c>
      <c r="D30" s="31"/>
      <c r="E30" s="31"/>
      <c r="F30" s="40"/>
    </row>
    <row r="31" spans="1:6" ht="30" x14ac:dyDescent="0.25">
      <c r="A31" s="38" t="s">
        <v>128</v>
      </c>
      <c r="B31" s="32" t="s">
        <v>16</v>
      </c>
      <c r="C31" s="28"/>
      <c r="D31" s="30">
        <v>28574.85</v>
      </c>
      <c r="E31" s="30">
        <v>2547.83</v>
      </c>
      <c r="F31" s="40">
        <f t="shared" si="0"/>
        <v>-0.91083662731387904</v>
      </c>
    </row>
    <row r="32" spans="1:6" x14ac:dyDescent="0.25">
      <c r="A32" s="38">
        <v>5</v>
      </c>
      <c r="B32" s="32" t="s">
        <v>80</v>
      </c>
      <c r="C32" s="28" t="s">
        <v>7</v>
      </c>
      <c r="D32" s="30">
        <v>16042.59</v>
      </c>
      <c r="E32" s="30">
        <v>3482.77</v>
      </c>
      <c r="F32" s="40">
        <f t="shared" si="0"/>
        <v>-0.78290475540420845</v>
      </c>
    </row>
    <row r="33" spans="1:6" ht="30" x14ac:dyDescent="0.25">
      <c r="A33" s="38" t="s">
        <v>129</v>
      </c>
      <c r="B33" s="32" t="s">
        <v>100</v>
      </c>
      <c r="C33" s="28" t="s">
        <v>7</v>
      </c>
      <c r="D33" s="31">
        <v>469.59</v>
      </c>
      <c r="E33" s="31">
        <v>164.8</v>
      </c>
      <c r="F33" s="40">
        <f t="shared" si="0"/>
        <v>-0.64905555910475088</v>
      </c>
    </row>
    <row r="34" spans="1:6" x14ac:dyDescent="0.25">
      <c r="A34" s="38" t="s">
        <v>130</v>
      </c>
      <c r="B34" s="32" t="s">
        <v>18</v>
      </c>
      <c r="C34" s="28" t="s">
        <v>7</v>
      </c>
      <c r="D34" s="30">
        <v>8148.55</v>
      </c>
      <c r="E34" s="30">
        <v>2550.5300000000002</v>
      </c>
      <c r="F34" s="40">
        <f t="shared" si="0"/>
        <v>-0.68699584588669149</v>
      </c>
    </row>
    <row r="35" spans="1:6" x14ac:dyDescent="0.25">
      <c r="A35" s="38" t="s">
        <v>131</v>
      </c>
      <c r="B35" s="32" t="s">
        <v>19</v>
      </c>
      <c r="C35" s="28" t="s">
        <v>7</v>
      </c>
      <c r="D35" s="30">
        <v>1499.6</v>
      </c>
      <c r="E35" s="31"/>
      <c r="F35" s="40">
        <f t="shared" si="0"/>
        <v>-1</v>
      </c>
    </row>
    <row r="36" spans="1:6" ht="30" x14ac:dyDescent="0.25">
      <c r="A36" s="38" t="s">
        <v>132</v>
      </c>
      <c r="B36" s="32" t="s">
        <v>20</v>
      </c>
      <c r="C36" s="28" t="s">
        <v>7</v>
      </c>
      <c r="D36" s="31">
        <v>29.92</v>
      </c>
      <c r="E36" s="31">
        <v>2.61</v>
      </c>
      <c r="F36" s="40">
        <f t="shared" si="0"/>
        <v>-0.91276737967914445</v>
      </c>
    </row>
    <row r="37" spans="1:6" x14ac:dyDescent="0.25">
      <c r="A37" s="38" t="s">
        <v>133</v>
      </c>
      <c r="B37" s="32" t="s">
        <v>21</v>
      </c>
      <c r="C37" s="28" t="s">
        <v>7</v>
      </c>
      <c r="D37" s="31">
        <v>40.5</v>
      </c>
      <c r="E37" s="31">
        <v>22.84</v>
      </c>
      <c r="F37" s="40">
        <f t="shared" si="0"/>
        <v>-0.43604938271604937</v>
      </c>
    </row>
    <row r="38" spans="1:6" x14ac:dyDescent="0.25">
      <c r="A38" s="38" t="s">
        <v>134</v>
      </c>
      <c r="B38" s="32" t="s">
        <v>22</v>
      </c>
      <c r="C38" s="28" t="s">
        <v>7</v>
      </c>
      <c r="D38" s="31">
        <v>6.78</v>
      </c>
      <c r="E38" s="31"/>
      <c r="F38" s="40">
        <f t="shared" si="0"/>
        <v>-1</v>
      </c>
    </row>
    <row r="39" spans="1:6" x14ac:dyDescent="0.25">
      <c r="A39" s="38" t="s">
        <v>135</v>
      </c>
      <c r="B39" s="32" t="s">
        <v>30</v>
      </c>
      <c r="C39" s="28" t="s">
        <v>7</v>
      </c>
      <c r="D39" s="31">
        <v>267.11</v>
      </c>
      <c r="E39" s="31">
        <v>120.38</v>
      </c>
      <c r="F39" s="40">
        <f t="shared" si="0"/>
        <v>-0.54932424843697358</v>
      </c>
    </row>
    <row r="40" spans="1:6" x14ac:dyDescent="0.25">
      <c r="A40" s="38" t="s">
        <v>136</v>
      </c>
      <c r="B40" s="32" t="s">
        <v>82</v>
      </c>
      <c r="C40" s="28" t="s">
        <v>7</v>
      </c>
      <c r="D40" s="31">
        <v>986.19</v>
      </c>
      <c r="E40" s="31"/>
      <c r="F40" s="40">
        <f t="shared" si="0"/>
        <v>-1</v>
      </c>
    </row>
    <row r="41" spans="1:6" ht="30" x14ac:dyDescent="0.25">
      <c r="A41" s="38" t="s">
        <v>137</v>
      </c>
      <c r="B41" s="32" t="s">
        <v>29</v>
      </c>
      <c r="C41" s="28" t="s">
        <v>7</v>
      </c>
      <c r="D41" s="31">
        <v>394.92</v>
      </c>
      <c r="E41" s="31">
        <v>320.86</v>
      </c>
      <c r="F41" s="40">
        <f t="shared" si="0"/>
        <v>-0.18753165198014787</v>
      </c>
    </row>
    <row r="42" spans="1:6" ht="30" x14ac:dyDescent="0.25">
      <c r="A42" s="38" t="s">
        <v>138</v>
      </c>
      <c r="B42" s="32" t="s">
        <v>28</v>
      </c>
      <c r="C42" s="28" t="s">
        <v>7</v>
      </c>
      <c r="D42" s="31">
        <v>165.56</v>
      </c>
      <c r="E42" s="31"/>
      <c r="F42" s="40">
        <f t="shared" si="0"/>
        <v>-1</v>
      </c>
    </row>
    <row r="43" spans="1:6" x14ac:dyDescent="0.25">
      <c r="A43" s="38" t="s">
        <v>139</v>
      </c>
      <c r="B43" s="32" t="s">
        <v>31</v>
      </c>
      <c r="C43" s="28" t="s">
        <v>7</v>
      </c>
      <c r="D43" s="31">
        <v>864.53</v>
      </c>
      <c r="E43" s="31">
        <v>95.4</v>
      </c>
      <c r="F43" s="40">
        <f t="shared" si="0"/>
        <v>-0.8896510242559541</v>
      </c>
    </row>
    <row r="44" spans="1:6" x14ac:dyDescent="0.25">
      <c r="A44" s="38" t="s">
        <v>140</v>
      </c>
      <c r="B44" s="32" t="s">
        <v>27</v>
      </c>
      <c r="C44" s="28" t="s">
        <v>7</v>
      </c>
      <c r="D44" s="31">
        <v>539.47</v>
      </c>
      <c r="E44" s="31">
        <v>144.43</v>
      </c>
      <c r="F44" s="40">
        <f t="shared" si="0"/>
        <v>-0.73227426919013106</v>
      </c>
    </row>
    <row r="45" spans="1:6" x14ac:dyDescent="0.25">
      <c r="A45" s="38" t="s">
        <v>141</v>
      </c>
      <c r="B45" s="32" t="s">
        <v>32</v>
      </c>
      <c r="C45" s="28" t="s">
        <v>7</v>
      </c>
      <c r="D45" s="31">
        <v>20.77</v>
      </c>
      <c r="E45" s="31">
        <v>1.78</v>
      </c>
      <c r="F45" s="40">
        <f t="shared" si="0"/>
        <v>-0.91429947038998549</v>
      </c>
    </row>
    <row r="46" spans="1:6" x14ac:dyDescent="0.25">
      <c r="A46" s="38" t="s">
        <v>142</v>
      </c>
      <c r="B46" s="32" t="s">
        <v>33</v>
      </c>
      <c r="C46" s="28" t="s">
        <v>7</v>
      </c>
      <c r="D46" s="31">
        <v>46.88</v>
      </c>
      <c r="E46" s="31">
        <v>22.3</v>
      </c>
      <c r="F46" s="40">
        <f t="shared" si="0"/>
        <v>-0.52431740614334477</v>
      </c>
    </row>
    <row r="47" spans="1:6" ht="30" x14ac:dyDescent="0.25">
      <c r="A47" s="38" t="s">
        <v>143</v>
      </c>
      <c r="B47" s="32" t="s">
        <v>36</v>
      </c>
      <c r="C47" s="28" t="s">
        <v>7</v>
      </c>
      <c r="D47" s="30">
        <v>1982.19</v>
      </c>
      <c r="E47" s="31">
        <v>15</v>
      </c>
      <c r="F47" s="40">
        <f t="shared" si="0"/>
        <v>-0.99243261241354264</v>
      </c>
    </row>
    <row r="48" spans="1:6" x14ac:dyDescent="0.25">
      <c r="A48" s="38" t="s">
        <v>144</v>
      </c>
      <c r="B48" s="32" t="s">
        <v>35</v>
      </c>
      <c r="C48" s="28" t="s">
        <v>7</v>
      </c>
      <c r="D48" s="31">
        <v>91.25</v>
      </c>
      <c r="E48" s="31">
        <v>21.84</v>
      </c>
      <c r="F48" s="40">
        <f t="shared" si="0"/>
        <v>-0.76065753424657534</v>
      </c>
    </row>
    <row r="49" spans="1:6" x14ac:dyDescent="0.25">
      <c r="A49" s="38" t="s">
        <v>145</v>
      </c>
      <c r="B49" s="32" t="s">
        <v>83</v>
      </c>
      <c r="C49" s="28" t="s">
        <v>7</v>
      </c>
      <c r="D49" s="31">
        <v>488.78</v>
      </c>
      <c r="E49" s="28"/>
      <c r="F49" s="40">
        <f t="shared" si="0"/>
        <v>-1</v>
      </c>
    </row>
    <row r="50" spans="1:6" x14ac:dyDescent="0.25">
      <c r="A50" s="38">
        <v>6</v>
      </c>
      <c r="B50" s="32" t="s">
        <v>101</v>
      </c>
      <c r="C50" s="28" t="s">
        <v>7</v>
      </c>
      <c r="D50" s="30">
        <v>3652.27</v>
      </c>
      <c r="E50" s="31">
        <v>118.52</v>
      </c>
      <c r="F50" s="40">
        <f t="shared" si="0"/>
        <v>-0.96754894900979393</v>
      </c>
    </row>
    <row r="51" spans="1:6" x14ac:dyDescent="0.25">
      <c r="A51" s="38"/>
      <c r="B51" s="32" t="s">
        <v>96</v>
      </c>
      <c r="C51" s="28" t="s">
        <v>7</v>
      </c>
      <c r="D51" s="31"/>
      <c r="E51" s="31"/>
      <c r="F51" s="40"/>
    </row>
    <row r="52" spans="1:6" x14ac:dyDescent="0.25">
      <c r="A52" s="38" t="s">
        <v>148</v>
      </c>
      <c r="B52" s="32" t="s">
        <v>102</v>
      </c>
      <c r="C52" s="28" t="s">
        <v>7</v>
      </c>
      <c r="D52" s="30">
        <v>3652.27</v>
      </c>
      <c r="E52" s="31">
        <v>118.52</v>
      </c>
      <c r="F52" s="40">
        <f t="shared" si="0"/>
        <v>-0.96754894900979393</v>
      </c>
    </row>
    <row r="53" spans="1:6" x14ac:dyDescent="0.25">
      <c r="A53" s="37" t="s">
        <v>40</v>
      </c>
      <c r="B53" s="26" t="s">
        <v>86</v>
      </c>
      <c r="C53" s="25" t="s">
        <v>7</v>
      </c>
      <c r="D53" s="27">
        <v>4595.3599999999997</v>
      </c>
      <c r="E53" s="27">
        <f>E54</f>
        <v>6934.3260000000009</v>
      </c>
      <c r="F53" s="41">
        <f t="shared" si="0"/>
        <v>0.50898427979527205</v>
      </c>
    </row>
    <row r="54" spans="1:6" x14ac:dyDescent="0.25">
      <c r="A54" s="38">
        <v>7</v>
      </c>
      <c r="B54" s="32" t="s">
        <v>103</v>
      </c>
      <c r="C54" s="28" t="s">
        <v>7</v>
      </c>
      <c r="D54" s="30">
        <v>4595.3599999999997</v>
      </c>
      <c r="E54" s="30">
        <f>SUM(E56:E65)</f>
        <v>6934.3260000000009</v>
      </c>
      <c r="F54" s="40">
        <f t="shared" si="0"/>
        <v>0.50898427979527205</v>
      </c>
    </row>
    <row r="55" spans="1:6" x14ac:dyDescent="0.25">
      <c r="A55" s="38"/>
      <c r="B55" s="32" t="s">
        <v>96</v>
      </c>
      <c r="C55" s="33"/>
      <c r="D55" s="31"/>
      <c r="E55" s="31"/>
      <c r="F55" s="40"/>
    </row>
    <row r="56" spans="1:6" ht="30" x14ac:dyDescent="0.25">
      <c r="A56" s="38" t="s">
        <v>168</v>
      </c>
      <c r="B56" s="32" t="s">
        <v>43</v>
      </c>
      <c r="C56" s="33" t="s">
        <v>7</v>
      </c>
      <c r="D56" s="30">
        <v>1507.12</v>
      </c>
      <c r="E56" s="30">
        <v>3744.97</v>
      </c>
      <c r="F56" s="40">
        <f t="shared" si="0"/>
        <v>1.4848519029672489</v>
      </c>
    </row>
    <row r="57" spans="1:6" x14ac:dyDescent="0.25">
      <c r="A57" s="38" t="s">
        <v>169</v>
      </c>
      <c r="B57" s="32" t="s">
        <v>78</v>
      </c>
      <c r="C57" s="33" t="s">
        <v>7</v>
      </c>
      <c r="D57" s="31">
        <v>128.86000000000001</v>
      </c>
      <c r="E57" s="31">
        <v>329.17</v>
      </c>
      <c r="F57" s="40">
        <f t="shared" si="0"/>
        <v>1.5544777277665682</v>
      </c>
    </row>
    <row r="58" spans="1:6" x14ac:dyDescent="0.25">
      <c r="A58" s="38" t="s">
        <v>170</v>
      </c>
      <c r="B58" s="32" t="s">
        <v>88</v>
      </c>
      <c r="C58" s="33" t="s">
        <v>7</v>
      </c>
      <c r="D58" s="31">
        <v>163.43</v>
      </c>
      <c r="E58" s="30">
        <v>48.426000000000002</v>
      </c>
      <c r="F58" s="49">
        <f t="shared" si="0"/>
        <v>-0.70368965306247322</v>
      </c>
    </row>
    <row r="59" spans="1:6" ht="30" x14ac:dyDescent="0.25">
      <c r="A59" s="38" t="s">
        <v>171</v>
      </c>
      <c r="B59" s="32" t="s">
        <v>51</v>
      </c>
      <c r="C59" s="28" t="s">
        <v>7</v>
      </c>
      <c r="D59" s="31">
        <v>575.61</v>
      </c>
      <c r="E59" s="28">
        <v>252.89</v>
      </c>
      <c r="F59" s="40">
        <f t="shared" si="0"/>
        <v>-0.56065738955195366</v>
      </c>
    </row>
    <row r="60" spans="1:6" x14ac:dyDescent="0.25">
      <c r="A60" s="38" t="s">
        <v>172</v>
      </c>
      <c r="B60" s="32" t="s">
        <v>90</v>
      </c>
      <c r="C60" s="33" t="s">
        <v>7</v>
      </c>
      <c r="D60" s="31">
        <v>850.37</v>
      </c>
      <c r="E60" s="31">
        <v>299.68</v>
      </c>
      <c r="F60" s="40">
        <f t="shared" si="0"/>
        <v>-0.64758869668497243</v>
      </c>
    </row>
    <row r="61" spans="1:6" x14ac:dyDescent="0.25">
      <c r="A61" s="38" t="s">
        <v>173</v>
      </c>
      <c r="B61" s="32" t="s">
        <v>104</v>
      </c>
      <c r="C61" s="33" t="s">
        <v>7</v>
      </c>
      <c r="D61" s="31">
        <v>229.5</v>
      </c>
      <c r="E61" s="31">
        <v>129.62</v>
      </c>
      <c r="F61" s="40">
        <f t="shared" si="0"/>
        <v>-0.4352069716775599</v>
      </c>
    </row>
    <row r="62" spans="1:6" x14ac:dyDescent="0.25">
      <c r="A62" s="38" t="s">
        <v>174</v>
      </c>
      <c r="B62" s="32" t="s">
        <v>46</v>
      </c>
      <c r="C62" s="33" t="s">
        <v>7</v>
      </c>
      <c r="D62" s="31">
        <v>387.85</v>
      </c>
      <c r="E62" s="30">
        <v>1719.45</v>
      </c>
      <c r="F62" s="40">
        <f t="shared" si="0"/>
        <v>3.4332860642000771</v>
      </c>
    </row>
    <row r="63" spans="1:6" x14ac:dyDescent="0.25">
      <c r="A63" s="38" t="s">
        <v>175</v>
      </c>
      <c r="B63" s="32" t="s">
        <v>47</v>
      </c>
      <c r="C63" s="33" t="s">
        <v>7</v>
      </c>
      <c r="D63" s="31">
        <v>27.8</v>
      </c>
      <c r="E63" s="31">
        <v>15.77</v>
      </c>
      <c r="F63" s="40">
        <f t="shared" si="0"/>
        <v>-0.43273381294964031</v>
      </c>
    </row>
    <row r="64" spans="1:6" x14ac:dyDescent="0.25">
      <c r="A64" s="38" t="s">
        <v>176</v>
      </c>
      <c r="B64" s="32" t="s">
        <v>48</v>
      </c>
      <c r="C64" s="28" t="s">
        <v>7</v>
      </c>
      <c r="D64" s="28">
        <v>413.39</v>
      </c>
      <c r="E64" s="28">
        <v>228.29</v>
      </c>
      <c r="F64" s="40">
        <f t="shared" si="0"/>
        <v>-0.44776119402985076</v>
      </c>
    </row>
    <row r="65" spans="1:6" ht="30" x14ac:dyDescent="0.25">
      <c r="A65" s="38" t="s">
        <v>177</v>
      </c>
      <c r="B65" s="32" t="s">
        <v>49</v>
      </c>
      <c r="C65" s="28" t="s">
        <v>7</v>
      </c>
      <c r="D65" s="31">
        <v>311.42</v>
      </c>
      <c r="E65" s="31">
        <v>166.06</v>
      </c>
      <c r="F65" s="40">
        <f t="shared" si="0"/>
        <v>-0.46676514032496308</v>
      </c>
    </row>
    <row r="66" spans="1:6" x14ac:dyDescent="0.25">
      <c r="A66" s="37" t="s">
        <v>53</v>
      </c>
      <c r="B66" s="26" t="s">
        <v>105</v>
      </c>
      <c r="C66" s="35" t="s">
        <v>7</v>
      </c>
      <c r="D66" s="27">
        <v>254484.04</v>
      </c>
      <c r="E66" s="27">
        <f>E18+E53</f>
        <v>96599.076000000001</v>
      </c>
      <c r="F66" s="41">
        <f t="shared" si="0"/>
        <v>-0.62041204627213553</v>
      </c>
    </row>
    <row r="67" spans="1:6" x14ac:dyDescent="0.25">
      <c r="A67" s="37" t="s">
        <v>55</v>
      </c>
      <c r="B67" s="26" t="s">
        <v>56</v>
      </c>
      <c r="C67" s="35" t="s">
        <v>7</v>
      </c>
      <c r="D67" s="27">
        <v>12657.97</v>
      </c>
      <c r="E67" s="36"/>
      <c r="F67" s="41">
        <f t="shared" si="0"/>
        <v>-1</v>
      </c>
    </row>
    <row r="68" spans="1:6" x14ac:dyDescent="0.25">
      <c r="A68" s="37" t="s">
        <v>57</v>
      </c>
      <c r="B68" s="26" t="s">
        <v>58</v>
      </c>
      <c r="C68" s="25" t="s">
        <v>7</v>
      </c>
      <c r="D68" s="27">
        <v>267142.01</v>
      </c>
      <c r="E68" s="27">
        <f>E66</f>
        <v>96599.076000000001</v>
      </c>
      <c r="F68" s="41">
        <f t="shared" si="0"/>
        <v>-0.63839803406435403</v>
      </c>
    </row>
    <row r="69" spans="1:6" x14ac:dyDescent="0.25">
      <c r="A69" s="37" t="s">
        <v>59</v>
      </c>
      <c r="B69" s="26" t="s">
        <v>60</v>
      </c>
      <c r="C69" s="28" t="s">
        <v>178</v>
      </c>
      <c r="D69" s="27">
        <v>267142.01</v>
      </c>
      <c r="E69" s="52">
        <v>111215.33</v>
      </c>
      <c r="F69" s="41">
        <f t="shared" si="0"/>
        <v>-0.583684610293978</v>
      </c>
    </row>
    <row r="70" spans="1:6" ht="16.5" x14ac:dyDescent="0.25">
      <c r="A70" s="37" t="s">
        <v>61</v>
      </c>
      <c r="B70" s="26" t="s">
        <v>62</v>
      </c>
      <c r="C70" s="25" t="s">
        <v>179</v>
      </c>
      <c r="D70" s="36">
        <v>991.74</v>
      </c>
      <c r="E70" s="36">
        <v>412.87</v>
      </c>
      <c r="F70" s="41">
        <f t="shared" si="0"/>
        <v>-0.5836912900558614</v>
      </c>
    </row>
    <row r="71" spans="1:6" x14ac:dyDescent="0.25">
      <c r="A71" s="58" t="s">
        <v>64</v>
      </c>
      <c r="B71" s="59" t="s">
        <v>65</v>
      </c>
      <c r="C71" s="25" t="s">
        <v>66</v>
      </c>
      <c r="D71" s="36">
        <v>12.78</v>
      </c>
      <c r="E71" s="31">
        <v>12.78</v>
      </c>
      <c r="F71" s="40">
        <f t="shared" si="0"/>
        <v>0</v>
      </c>
    </row>
    <row r="72" spans="1:6" ht="16.5" x14ac:dyDescent="0.25">
      <c r="A72" s="58"/>
      <c r="B72" s="59"/>
      <c r="C72" s="25" t="s">
        <v>180</v>
      </c>
      <c r="D72" s="36">
        <v>145.76</v>
      </c>
      <c r="E72" s="31">
        <v>60.72</v>
      </c>
      <c r="F72" s="40">
        <f t="shared" si="0"/>
        <v>-0.58342480790340279</v>
      </c>
    </row>
    <row r="73" spans="1:6" ht="16.5" x14ac:dyDescent="0.25">
      <c r="A73" s="37" t="s">
        <v>67</v>
      </c>
      <c r="B73" s="36" t="s">
        <v>106</v>
      </c>
      <c r="C73" s="25" t="s">
        <v>181</v>
      </c>
      <c r="D73" s="36">
        <v>269.37</v>
      </c>
      <c r="E73" s="51">
        <f>E68/E70</f>
        <v>233.96971443795869</v>
      </c>
      <c r="F73" s="41">
        <f t="shared" si="0"/>
        <v>-0.13141881264447161</v>
      </c>
    </row>
  </sheetData>
  <mergeCells count="4">
    <mergeCell ref="A71:A72"/>
    <mergeCell ref="B71:B72"/>
    <mergeCell ref="A8:F8"/>
    <mergeCell ref="A13:F13"/>
  </mergeCells>
  <pageMargins left="0.7" right="0.7" top="0.75" bottom="0.75" header="0.3" footer="0.3"/>
  <ignoredErrors>
    <ignoredError sqref="A45:A4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10" sqref="A10"/>
    </sheetView>
  </sheetViews>
  <sheetFormatPr defaultRowHeight="15" x14ac:dyDescent="0.25"/>
  <cols>
    <col min="1" max="1" width="5" customWidth="1"/>
    <col min="2" max="2" width="41" customWidth="1"/>
    <col min="3" max="3" width="10.42578125" customWidth="1"/>
    <col min="4" max="5" width="18.7109375" customWidth="1"/>
    <col min="6" max="6" width="14.140625" customWidth="1"/>
  </cols>
  <sheetData>
    <row r="1" spans="1:11" s="3" customFormat="1" x14ac:dyDescent="0.25">
      <c r="D1" s="4"/>
      <c r="E1" s="4"/>
      <c r="F1" s="4" t="s">
        <v>115</v>
      </c>
    </row>
    <row r="2" spans="1:11" s="3" customFormat="1" x14ac:dyDescent="0.25">
      <c r="D2" s="5"/>
      <c r="E2" s="5"/>
      <c r="F2" s="5" t="s">
        <v>116</v>
      </c>
    </row>
    <row r="3" spans="1:11" s="3" customFormat="1" x14ac:dyDescent="0.25">
      <c r="D3" s="5"/>
      <c r="E3" s="5"/>
      <c r="F3" s="5" t="s">
        <v>117</v>
      </c>
    </row>
    <row r="4" spans="1:11" s="3" customFormat="1" x14ac:dyDescent="0.25">
      <c r="D4" s="5"/>
      <c r="E4" s="5"/>
      <c r="F4" s="5" t="s">
        <v>118</v>
      </c>
    </row>
    <row r="5" spans="1:11" s="3" customFormat="1" x14ac:dyDescent="0.25">
      <c r="D5" s="5"/>
      <c r="E5" s="5"/>
      <c r="F5" s="5" t="s">
        <v>119</v>
      </c>
    </row>
    <row r="6" spans="1:11" s="3" customFormat="1" x14ac:dyDescent="0.25">
      <c r="E6" s="6"/>
      <c r="F6" s="7"/>
    </row>
    <row r="7" spans="1:11" s="3" customFormat="1" x14ac:dyDescent="0.25">
      <c r="F7" s="7" t="s">
        <v>120</v>
      </c>
    </row>
    <row r="8" spans="1:11" s="3" customFormat="1" ht="30" customHeight="1" x14ac:dyDescent="0.25">
      <c r="A8" s="54" t="s">
        <v>203</v>
      </c>
      <c r="B8" s="54"/>
      <c r="C8" s="54"/>
      <c r="D8" s="54"/>
      <c r="E8" s="54"/>
      <c r="F8" s="54"/>
    </row>
    <row r="9" spans="1:11" s="3" customFormat="1" x14ac:dyDescent="0.25">
      <c r="A9" s="8"/>
      <c r="B9" s="8"/>
      <c r="C9" s="8"/>
      <c r="D9" s="8"/>
      <c r="E9" s="8"/>
      <c r="F9" s="8"/>
    </row>
    <row r="10" spans="1:11" s="12" customFormat="1" x14ac:dyDescent="0.25">
      <c r="A10" s="9" t="s">
        <v>205</v>
      </c>
      <c r="B10" s="10"/>
      <c r="C10" s="10"/>
      <c r="D10" s="5"/>
      <c r="E10" s="5"/>
      <c r="F10" s="11"/>
    </row>
    <row r="11" spans="1:11" s="12" customFormat="1" x14ac:dyDescent="0.25">
      <c r="A11" s="9" t="s">
        <v>122</v>
      </c>
      <c r="B11" s="10"/>
      <c r="C11" s="10"/>
      <c r="D11" s="5"/>
      <c r="E11" s="5"/>
      <c r="F11" s="11"/>
    </row>
    <row r="12" spans="1:11" s="12" customFormat="1" x14ac:dyDescent="0.25">
      <c r="A12" s="9" t="s">
        <v>123</v>
      </c>
      <c r="B12" s="10"/>
      <c r="C12" s="10"/>
      <c r="D12" s="5"/>
      <c r="E12" s="5"/>
      <c r="F12" s="11"/>
    </row>
    <row r="13" spans="1:11" s="12" customFormat="1" ht="30.75" customHeight="1" x14ac:dyDescent="0.25">
      <c r="A13" s="55" t="s">
        <v>183</v>
      </c>
      <c r="B13" s="55"/>
      <c r="C13" s="55"/>
      <c r="D13" s="55"/>
      <c r="E13" s="55"/>
      <c r="F13" s="55"/>
    </row>
    <row r="14" spans="1:11" s="15" customFormat="1" ht="15.75" x14ac:dyDescent="0.25">
      <c r="A14" s="13"/>
      <c r="B14" s="13"/>
      <c r="C14" s="13"/>
      <c r="D14" s="13"/>
      <c r="E14" s="13"/>
      <c r="F14" s="47"/>
      <c r="G14" s="14"/>
      <c r="H14" s="14"/>
      <c r="I14" s="14"/>
      <c r="J14" s="14"/>
      <c r="K14" s="14"/>
    </row>
    <row r="15" spans="1:11" s="15" customFormat="1" ht="15.75" x14ac:dyDescent="0.25">
      <c r="A15" s="16"/>
      <c r="B15" s="16"/>
      <c r="C15" s="16"/>
      <c r="D15" s="16"/>
      <c r="E15" s="16"/>
      <c r="F15" s="47"/>
      <c r="G15" s="14"/>
      <c r="H15" s="14"/>
      <c r="I15" s="14"/>
      <c r="J15" s="14"/>
      <c r="K15" s="14"/>
    </row>
    <row r="16" spans="1:11" s="15" customFormat="1" ht="15.75" x14ac:dyDescent="0.25">
      <c r="A16" s="17"/>
      <c r="E16" s="3"/>
      <c r="F16" s="47"/>
      <c r="G16" s="14"/>
      <c r="H16" s="14"/>
      <c r="I16" s="14"/>
      <c r="J16" s="14"/>
      <c r="K16" s="14"/>
    </row>
    <row r="17" spans="1:6" ht="57" x14ac:dyDescent="0.25">
      <c r="A17" s="25" t="s">
        <v>0</v>
      </c>
      <c r="B17" s="25" t="s">
        <v>1</v>
      </c>
      <c r="C17" s="25" t="s">
        <v>2</v>
      </c>
      <c r="D17" s="43" t="s">
        <v>161</v>
      </c>
      <c r="E17" s="43" t="s">
        <v>162</v>
      </c>
      <c r="F17" s="44" t="s">
        <v>160</v>
      </c>
    </row>
    <row r="18" spans="1:6" ht="28.5" x14ac:dyDescent="0.25">
      <c r="A18" s="37" t="s">
        <v>3</v>
      </c>
      <c r="B18" s="26" t="s">
        <v>94</v>
      </c>
      <c r="C18" s="25" t="s">
        <v>5</v>
      </c>
      <c r="D18" s="27">
        <v>211283.33</v>
      </c>
      <c r="E18" s="27">
        <v>69944.61</v>
      </c>
      <c r="F18" s="41">
        <f t="shared" ref="F18:F73" si="0">(E18-D18)/D18</f>
        <v>-0.66895348535068988</v>
      </c>
    </row>
    <row r="19" spans="1:6" x14ac:dyDescent="0.25">
      <c r="A19" s="38">
        <v>1</v>
      </c>
      <c r="B19" s="32" t="s">
        <v>95</v>
      </c>
      <c r="C19" s="28" t="s">
        <v>7</v>
      </c>
      <c r="D19" s="30">
        <v>84420.17</v>
      </c>
      <c r="E19" s="30">
        <v>34992.15</v>
      </c>
      <c r="F19" s="40">
        <f t="shared" si="0"/>
        <v>-0.58550012396326612</v>
      </c>
    </row>
    <row r="20" spans="1:6" x14ac:dyDescent="0.25">
      <c r="A20" s="38"/>
      <c r="B20" s="29" t="s">
        <v>96</v>
      </c>
      <c r="C20" s="28"/>
      <c r="D20" s="31"/>
      <c r="E20" s="31"/>
      <c r="F20" s="40"/>
    </row>
    <row r="21" spans="1:6" x14ac:dyDescent="0.25">
      <c r="A21" s="38" t="s">
        <v>124</v>
      </c>
      <c r="B21" s="29" t="s">
        <v>74</v>
      </c>
      <c r="C21" s="33" t="s">
        <v>7</v>
      </c>
      <c r="D21" s="30">
        <v>2644.59</v>
      </c>
      <c r="E21" s="31">
        <v>33.81</v>
      </c>
      <c r="F21" s="40">
        <f t="shared" si="0"/>
        <v>-0.98721540957199416</v>
      </c>
    </row>
    <row r="22" spans="1:6" x14ac:dyDescent="0.25">
      <c r="A22" s="38" t="s">
        <v>125</v>
      </c>
      <c r="B22" s="29" t="s">
        <v>75</v>
      </c>
      <c r="C22" s="33" t="s">
        <v>7</v>
      </c>
      <c r="D22" s="30">
        <v>3296.23</v>
      </c>
      <c r="E22" s="31">
        <v>362.13</v>
      </c>
      <c r="F22" s="40">
        <f t="shared" si="0"/>
        <v>-0.89013812749717103</v>
      </c>
    </row>
    <row r="23" spans="1:6" x14ac:dyDescent="0.25">
      <c r="A23" s="38" t="s">
        <v>167</v>
      </c>
      <c r="B23" s="32" t="s">
        <v>107</v>
      </c>
      <c r="C23" s="33" t="s">
        <v>7</v>
      </c>
      <c r="D23" s="30">
        <v>41079.339999999997</v>
      </c>
      <c r="E23" s="30">
        <v>18237.8</v>
      </c>
      <c r="F23" s="40">
        <f t="shared" si="0"/>
        <v>-0.55603473668272174</v>
      </c>
    </row>
    <row r="24" spans="1:6" x14ac:dyDescent="0.25">
      <c r="A24" s="38" t="s">
        <v>182</v>
      </c>
      <c r="B24" s="32" t="s">
        <v>97</v>
      </c>
      <c r="C24" s="33" t="s">
        <v>7</v>
      </c>
      <c r="D24" s="30">
        <v>37400.01</v>
      </c>
      <c r="E24" s="30">
        <v>16358.41</v>
      </c>
      <c r="F24" s="40">
        <f t="shared" si="0"/>
        <v>-0.56260947523810823</v>
      </c>
    </row>
    <row r="25" spans="1:6" x14ac:dyDescent="0.25">
      <c r="A25" s="38">
        <v>2</v>
      </c>
      <c r="B25" s="32" t="s">
        <v>98</v>
      </c>
      <c r="C25" s="33" t="s">
        <v>7</v>
      </c>
      <c r="D25" s="30">
        <v>39966.050000000003</v>
      </c>
      <c r="E25" s="30">
        <v>21962.11</v>
      </c>
      <c r="F25" s="40">
        <f t="shared" si="0"/>
        <v>-0.45048084561771806</v>
      </c>
    </row>
    <row r="26" spans="1:6" x14ac:dyDescent="0.25">
      <c r="A26" s="38"/>
      <c r="B26" s="32" t="s">
        <v>96</v>
      </c>
      <c r="C26" s="33"/>
      <c r="D26" s="31"/>
      <c r="E26" s="31"/>
      <c r="F26" s="40"/>
    </row>
    <row r="27" spans="1:6" x14ac:dyDescent="0.25">
      <c r="A27" s="38" t="s">
        <v>127</v>
      </c>
      <c r="B27" s="32" t="s">
        <v>77</v>
      </c>
      <c r="C27" s="33" t="s">
        <v>7</v>
      </c>
      <c r="D27" s="30">
        <v>36818.1</v>
      </c>
      <c r="E27" s="30">
        <v>20225.75</v>
      </c>
      <c r="F27" s="40">
        <f t="shared" si="0"/>
        <v>-0.45065742121402241</v>
      </c>
    </row>
    <row r="28" spans="1:6" x14ac:dyDescent="0.25">
      <c r="A28" s="38" t="s">
        <v>126</v>
      </c>
      <c r="B28" s="32" t="s">
        <v>78</v>
      </c>
      <c r="C28" s="33" t="s">
        <v>7</v>
      </c>
      <c r="D28" s="30">
        <v>3147.95</v>
      </c>
      <c r="E28" s="30">
        <v>1736.36</v>
      </c>
      <c r="F28" s="40">
        <f t="shared" si="0"/>
        <v>-0.44841563557235659</v>
      </c>
    </row>
    <row r="29" spans="1:6" x14ac:dyDescent="0.25">
      <c r="A29" s="38">
        <v>3</v>
      </c>
      <c r="B29" s="29" t="s">
        <v>14</v>
      </c>
      <c r="C29" s="33" t="s">
        <v>7</v>
      </c>
      <c r="D29" s="30">
        <v>8785.58</v>
      </c>
      <c r="E29" s="30">
        <v>3530.16</v>
      </c>
      <c r="F29" s="40">
        <f t="shared" si="0"/>
        <v>-0.59818702920012112</v>
      </c>
    </row>
    <row r="30" spans="1:6" x14ac:dyDescent="0.25">
      <c r="A30" s="38">
        <v>4</v>
      </c>
      <c r="B30" s="29" t="s">
        <v>99</v>
      </c>
      <c r="C30" s="33" t="s">
        <v>7</v>
      </c>
      <c r="D30" s="30">
        <v>48383.75</v>
      </c>
      <c r="E30" s="30">
        <v>4002.24</v>
      </c>
      <c r="F30" s="40">
        <f t="shared" si="0"/>
        <v>-0.91728131862453821</v>
      </c>
    </row>
    <row r="31" spans="1:6" x14ac:dyDescent="0.25">
      <c r="A31" s="38"/>
      <c r="B31" s="32" t="s">
        <v>96</v>
      </c>
      <c r="C31" s="28"/>
      <c r="D31" s="31"/>
      <c r="E31" s="31"/>
      <c r="F31" s="40"/>
    </row>
    <row r="32" spans="1:6" ht="30" x14ac:dyDescent="0.25">
      <c r="A32" s="38" t="s">
        <v>128</v>
      </c>
      <c r="B32" s="32" t="s">
        <v>16</v>
      </c>
      <c r="C32" s="33"/>
      <c r="D32" s="30">
        <v>48383.75</v>
      </c>
      <c r="E32" s="30">
        <v>4002.24</v>
      </c>
      <c r="F32" s="40">
        <f t="shared" si="0"/>
        <v>-0.91728131862453821</v>
      </c>
    </row>
    <row r="33" spans="1:6" x14ac:dyDescent="0.25">
      <c r="A33" s="38">
        <v>5</v>
      </c>
      <c r="B33" s="32" t="s">
        <v>80</v>
      </c>
      <c r="C33" s="33" t="s">
        <v>7</v>
      </c>
      <c r="D33" s="30">
        <v>24238.29</v>
      </c>
      <c r="E33" s="30">
        <v>5269.71</v>
      </c>
      <c r="F33" s="40">
        <f t="shared" si="0"/>
        <v>-0.78258738549625406</v>
      </c>
    </row>
    <row r="34" spans="1:6" x14ac:dyDescent="0.25">
      <c r="A34" s="38" t="s">
        <v>129</v>
      </c>
      <c r="B34" s="32" t="s">
        <v>18</v>
      </c>
      <c r="C34" s="33" t="s">
        <v>7</v>
      </c>
      <c r="D34" s="30">
        <v>12941.82</v>
      </c>
      <c r="E34" s="30">
        <v>4050.84</v>
      </c>
      <c r="F34" s="40">
        <f t="shared" si="0"/>
        <v>-0.68699611028433405</v>
      </c>
    </row>
    <row r="35" spans="1:6" x14ac:dyDescent="0.25">
      <c r="A35" s="38" t="s">
        <v>130</v>
      </c>
      <c r="B35" s="32" t="s">
        <v>19</v>
      </c>
      <c r="C35" s="33" t="s">
        <v>7</v>
      </c>
      <c r="D35" s="30">
        <v>2381.7199999999998</v>
      </c>
      <c r="E35" s="31"/>
      <c r="F35" s="40">
        <f t="shared" si="0"/>
        <v>-1</v>
      </c>
    </row>
    <row r="36" spans="1:6" ht="30" x14ac:dyDescent="0.25">
      <c r="A36" s="38" t="s">
        <v>131</v>
      </c>
      <c r="B36" s="32" t="s">
        <v>20</v>
      </c>
      <c r="C36" s="33" t="s">
        <v>7</v>
      </c>
      <c r="D36" s="31">
        <v>47.52</v>
      </c>
      <c r="E36" s="31">
        <v>4.1399999999999997</v>
      </c>
      <c r="F36" s="40">
        <f t="shared" si="0"/>
        <v>-0.91287878787878785</v>
      </c>
    </row>
    <row r="37" spans="1:6" x14ac:dyDescent="0.25">
      <c r="A37" s="38" t="s">
        <v>132</v>
      </c>
      <c r="B37" s="32" t="s">
        <v>21</v>
      </c>
      <c r="C37" s="33" t="s">
        <v>7</v>
      </c>
      <c r="D37" s="31">
        <v>64.33</v>
      </c>
      <c r="E37" s="31">
        <v>36.270000000000003</v>
      </c>
      <c r="F37" s="40">
        <f t="shared" si="0"/>
        <v>-0.436188403544225</v>
      </c>
    </row>
    <row r="38" spans="1:6" x14ac:dyDescent="0.25">
      <c r="A38" s="38" t="s">
        <v>133</v>
      </c>
      <c r="B38" s="32" t="s">
        <v>22</v>
      </c>
      <c r="C38" s="33" t="s">
        <v>7</v>
      </c>
      <c r="D38" s="31">
        <v>10.77</v>
      </c>
      <c r="E38" s="31"/>
      <c r="F38" s="40">
        <f t="shared" si="0"/>
        <v>-1</v>
      </c>
    </row>
    <row r="39" spans="1:6" x14ac:dyDescent="0.25">
      <c r="A39" s="38" t="s">
        <v>134</v>
      </c>
      <c r="B39" s="32" t="s">
        <v>30</v>
      </c>
      <c r="C39" s="33" t="s">
        <v>7</v>
      </c>
      <c r="D39" s="31">
        <v>421.77</v>
      </c>
      <c r="E39" s="31">
        <v>191.19</v>
      </c>
      <c r="F39" s="40">
        <f t="shared" si="0"/>
        <v>-0.54669606657657011</v>
      </c>
    </row>
    <row r="40" spans="1:6" x14ac:dyDescent="0.25">
      <c r="A40" s="38" t="s">
        <v>135</v>
      </c>
      <c r="B40" s="32" t="s">
        <v>82</v>
      </c>
      <c r="C40" s="33" t="s">
        <v>7</v>
      </c>
      <c r="D40" s="30">
        <v>1566.3</v>
      </c>
      <c r="E40" s="31"/>
      <c r="F40" s="40">
        <f t="shared" si="0"/>
        <v>-1</v>
      </c>
    </row>
    <row r="41" spans="1:6" ht="30" x14ac:dyDescent="0.25">
      <c r="A41" s="38" t="s">
        <v>136</v>
      </c>
      <c r="B41" s="32" t="s">
        <v>29</v>
      </c>
      <c r="C41" s="33" t="s">
        <v>7</v>
      </c>
      <c r="D41" s="31">
        <v>582.62</v>
      </c>
      <c r="E41" s="31">
        <v>509.6</v>
      </c>
      <c r="F41" s="40">
        <f t="shared" si="0"/>
        <v>-0.12533040403693657</v>
      </c>
    </row>
    <row r="42" spans="1:6" ht="30" x14ac:dyDescent="0.25">
      <c r="A42" s="38" t="s">
        <v>137</v>
      </c>
      <c r="B42" s="32" t="s">
        <v>28</v>
      </c>
      <c r="C42" s="33" t="s">
        <v>7</v>
      </c>
      <c r="D42" s="31">
        <v>236.52</v>
      </c>
      <c r="E42" s="31"/>
      <c r="F42" s="40">
        <f t="shared" si="0"/>
        <v>-1</v>
      </c>
    </row>
    <row r="43" spans="1:6" x14ac:dyDescent="0.25">
      <c r="A43" s="38" t="s">
        <v>138</v>
      </c>
      <c r="B43" s="32" t="s">
        <v>31</v>
      </c>
      <c r="C43" s="33" t="s">
        <v>7</v>
      </c>
      <c r="D43" s="30">
        <v>1245.57</v>
      </c>
      <c r="E43" s="31">
        <v>151.52000000000001</v>
      </c>
      <c r="F43" s="40">
        <f t="shared" si="0"/>
        <v>-0.87835288261599109</v>
      </c>
    </row>
    <row r="44" spans="1:6" x14ac:dyDescent="0.25">
      <c r="A44" s="38" t="s">
        <v>139</v>
      </c>
      <c r="B44" s="32" t="s">
        <v>27</v>
      </c>
      <c r="C44" s="33" t="s">
        <v>7</v>
      </c>
      <c r="D44" s="31">
        <v>856.81</v>
      </c>
      <c r="E44" s="31">
        <v>229.39</v>
      </c>
      <c r="F44" s="40">
        <f t="shared" si="0"/>
        <v>-0.73227436654567524</v>
      </c>
    </row>
    <row r="45" spans="1:6" x14ac:dyDescent="0.25">
      <c r="A45" s="38" t="s">
        <v>140</v>
      </c>
      <c r="B45" s="32" t="s">
        <v>32</v>
      </c>
      <c r="C45" s="33" t="s">
        <v>7</v>
      </c>
      <c r="D45" s="31">
        <v>29.68</v>
      </c>
      <c r="E45" s="31">
        <v>2.82</v>
      </c>
      <c r="F45" s="40">
        <f t="shared" si="0"/>
        <v>-0.90498652291105119</v>
      </c>
    </row>
    <row r="46" spans="1:6" x14ac:dyDescent="0.25">
      <c r="A46" s="38" t="s">
        <v>141</v>
      </c>
      <c r="B46" s="32" t="s">
        <v>33</v>
      </c>
      <c r="C46" s="33" t="s">
        <v>7</v>
      </c>
      <c r="D46" s="31">
        <v>66.959999999999994</v>
      </c>
      <c r="E46" s="31">
        <v>35.42</v>
      </c>
      <c r="F46" s="40">
        <f t="shared" si="0"/>
        <v>-0.47102747909199516</v>
      </c>
    </row>
    <row r="47" spans="1:6" ht="30" x14ac:dyDescent="0.25">
      <c r="A47" s="38" t="s">
        <v>142</v>
      </c>
      <c r="B47" s="32" t="s">
        <v>36</v>
      </c>
      <c r="C47" s="28" t="s">
        <v>7</v>
      </c>
      <c r="D47" s="30">
        <v>2869.93</v>
      </c>
      <c r="E47" s="31">
        <v>23.83</v>
      </c>
      <c r="F47" s="40">
        <f t="shared" si="0"/>
        <v>-0.9916966615910493</v>
      </c>
    </row>
    <row r="48" spans="1:6" x14ac:dyDescent="0.25">
      <c r="A48" s="38" t="s">
        <v>143</v>
      </c>
      <c r="B48" s="32" t="s">
        <v>35</v>
      </c>
      <c r="C48" s="33" t="s">
        <v>7</v>
      </c>
      <c r="D48" s="31">
        <v>139.66999999999999</v>
      </c>
      <c r="E48" s="31">
        <v>34.68</v>
      </c>
      <c r="F48" s="40">
        <f t="shared" si="0"/>
        <v>-0.75170043674375309</v>
      </c>
    </row>
    <row r="49" spans="1:6" x14ac:dyDescent="0.25">
      <c r="A49" s="38" t="s">
        <v>144</v>
      </c>
      <c r="B49" s="32" t="s">
        <v>83</v>
      </c>
      <c r="C49" s="33" t="s">
        <v>7</v>
      </c>
      <c r="D49" s="31">
        <v>776.29</v>
      </c>
      <c r="E49" s="28"/>
      <c r="F49" s="40">
        <f t="shared" si="0"/>
        <v>-1</v>
      </c>
    </row>
    <row r="50" spans="1:6" x14ac:dyDescent="0.25">
      <c r="A50" s="38">
        <v>6</v>
      </c>
      <c r="B50" s="32" t="s">
        <v>101</v>
      </c>
      <c r="C50" s="33" t="s">
        <v>7</v>
      </c>
      <c r="D50" s="30">
        <v>5489.49</v>
      </c>
      <c r="E50" s="31">
        <v>188.24</v>
      </c>
      <c r="F50" s="40">
        <f t="shared" si="0"/>
        <v>-0.96570901850627289</v>
      </c>
    </row>
    <row r="51" spans="1:6" x14ac:dyDescent="0.25">
      <c r="A51" s="38"/>
      <c r="B51" s="32" t="s">
        <v>96</v>
      </c>
      <c r="C51" s="33" t="s">
        <v>7</v>
      </c>
      <c r="D51" s="31"/>
      <c r="E51" s="31"/>
      <c r="F51" s="40"/>
    </row>
    <row r="52" spans="1:6" x14ac:dyDescent="0.25">
      <c r="A52" s="38" t="s">
        <v>148</v>
      </c>
      <c r="B52" s="32" t="s">
        <v>102</v>
      </c>
      <c r="C52" s="33" t="s">
        <v>7</v>
      </c>
      <c r="D52" s="30">
        <v>5489.49</v>
      </c>
      <c r="E52" s="31">
        <v>188.24</v>
      </c>
      <c r="F52" s="40">
        <f t="shared" si="0"/>
        <v>-0.96570901850627289</v>
      </c>
    </row>
    <row r="53" spans="1:6" x14ac:dyDescent="0.25">
      <c r="A53" s="37" t="s">
        <v>40</v>
      </c>
      <c r="B53" s="26" t="s">
        <v>86</v>
      </c>
      <c r="C53" s="35" t="s">
        <v>7</v>
      </c>
      <c r="D53" s="27">
        <v>9508.44</v>
      </c>
      <c r="E53" s="27">
        <f>E54</f>
        <v>11013.303999999998</v>
      </c>
      <c r="F53" s="41">
        <f t="shared" si="0"/>
        <v>0.15826612988040076</v>
      </c>
    </row>
    <row r="54" spans="1:6" x14ac:dyDescent="0.25">
      <c r="A54" s="38">
        <v>7</v>
      </c>
      <c r="B54" s="32" t="s">
        <v>103</v>
      </c>
      <c r="C54" s="33" t="s">
        <v>7</v>
      </c>
      <c r="D54" s="30">
        <v>9508.44</v>
      </c>
      <c r="E54" s="30">
        <f>SUM(E56:E65)</f>
        <v>11013.303999999998</v>
      </c>
      <c r="F54" s="40">
        <f t="shared" si="0"/>
        <v>0.15826612988040076</v>
      </c>
    </row>
    <row r="55" spans="1:6" x14ac:dyDescent="0.25">
      <c r="A55" s="38"/>
      <c r="B55" s="32" t="s">
        <v>96</v>
      </c>
      <c r="C55" s="33" t="s">
        <v>7</v>
      </c>
      <c r="D55" s="31"/>
      <c r="E55" s="48"/>
      <c r="F55" s="40"/>
    </row>
    <row r="56" spans="1:6" ht="30" x14ac:dyDescent="0.25">
      <c r="A56" s="38" t="s">
        <v>168</v>
      </c>
      <c r="B56" s="32" t="s">
        <v>43</v>
      </c>
      <c r="C56" s="33" t="s">
        <v>7</v>
      </c>
      <c r="D56" s="30">
        <v>4521.3100000000004</v>
      </c>
      <c r="E56" s="30">
        <v>5947.89</v>
      </c>
      <c r="F56" s="40">
        <f t="shared" si="0"/>
        <v>0.31552359824917997</v>
      </c>
    </row>
    <row r="57" spans="1:6" x14ac:dyDescent="0.25">
      <c r="A57" s="38" t="s">
        <v>169</v>
      </c>
      <c r="B57" s="32" t="s">
        <v>78</v>
      </c>
      <c r="C57" s="33" t="s">
        <v>7</v>
      </c>
      <c r="D57" s="31">
        <v>386.57</v>
      </c>
      <c r="E57" s="31">
        <v>522.79</v>
      </c>
      <c r="F57" s="40">
        <f t="shared" si="0"/>
        <v>0.35238119874796281</v>
      </c>
    </row>
    <row r="58" spans="1:6" x14ac:dyDescent="0.25">
      <c r="A58" s="38" t="s">
        <v>170</v>
      </c>
      <c r="B58" s="32" t="s">
        <v>88</v>
      </c>
      <c r="C58" s="33" t="s">
        <v>7</v>
      </c>
      <c r="D58" s="31">
        <v>248.68</v>
      </c>
      <c r="E58" s="30">
        <v>76.914000000000001</v>
      </c>
      <c r="F58" s="49">
        <f t="shared" si="0"/>
        <v>-0.69071095383625547</v>
      </c>
    </row>
    <row r="59" spans="1:6" ht="30" x14ac:dyDescent="0.25">
      <c r="A59" s="38" t="s">
        <v>171</v>
      </c>
      <c r="B59" s="32" t="s">
        <v>51</v>
      </c>
      <c r="C59" s="28" t="s">
        <v>7</v>
      </c>
      <c r="D59" s="31">
        <v>914.21</v>
      </c>
      <c r="E59" s="28">
        <v>401.65</v>
      </c>
      <c r="F59" s="40">
        <f t="shared" si="0"/>
        <v>-0.56065892956760488</v>
      </c>
    </row>
    <row r="60" spans="1:6" x14ac:dyDescent="0.25">
      <c r="A60" s="38" t="s">
        <v>172</v>
      </c>
      <c r="B60" s="32" t="s">
        <v>90</v>
      </c>
      <c r="C60" s="33" t="s">
        <v>7</v>
      </c>
      <c r="D60" s="30">
        <v>1350.6</v>
      </c>
      <c r="E60" s="31">
        <v>475.92</v>
      </c>
      <c r="F60" s="40">
        <f t="shared" si="0"/>
        <v>-0.64762327854286972</v>
      </c>
    </row>
    <row r="61" spans="1:6" x14ac:dyDescent="0.25">
      <c r="A61" s="38" t="s">
        <v>173</v>
      </c>
      <c r="B61" s="32" t="s">
        <v>104</v>
      </c>
      <c r="C61" s="33" t="s">
        <v>7</v>
      </c>
      <c r="D61" s="31">
        <v>334.41</v>
      </c>
      <c r="E61" s="31">
        <v>205.87</v>
      </c>
      <c r="F61" s="40">
        <f t="shared" si="0"/>
        <v>-0.38437845758201011</v>
      </c>
    </row>
    <row r="62" spans="1:6" x14ac:dyDescent="0.25">
      <c r="A62" s="38" t="s">
        <v>174</v>
      </c>
      <c r="B62" s="32" t="s">
        <v>46</v>
      </c>
      <c r="C62" s="33" t="s">
        <v>7</v>
      </c>
      <c r="D62" s="31">
        <v>621.29</v>
      </c>
      <c r="E62" s="30">
        <v>2730.89</v>
      </c>
      <c r="F62" s="40">
        <f t="shared" si="0"/>
        <v>3.3955157816800527</v>
      </c>
    </row>
    <row r="63" spans="1:6" x14ac:dyDescent="0.25">
      <c r="A63" s="38" t="s">
        <v>175</v>
      </c>
      <c r="B63" s="32" t="s">
        <v>47</v>
      </c>
      <c r="C63" s="33"/>
      <c r="D63" s="31">
        <v>44.16</v>
      </c>
      <c r="E63" s="31">
        <v>25.05</v>
      </c>
      <c r="F63" s="40">
        <f t="shared" si="0"/>
        <v>-0.43274456521739124</v>
      </c>
    </row>
    <row r="64" spans="1:6" x14ac:dyDescent="0.25">
      <c r="A64" s="38" t="s">
        <v>176</v>
      </c>
      <c r="B64" s="32" t="s">
        <v>48</v>
      </c>
      <c r="C64" s="28" t="s">
        <v>7</v>
      </c>
      <c r="D64" s="28">
        <v>620.09</v>
      </c>
      <c r="E64" s="28">
        <v>362.58</v>
      </c>
      <c r="F64" s="40">
        <f t="shared" si="0"/>
        <v>-0.41527842732506576</v>
      </c>
    </row>
    <row r="65" spans="1:6" ht="30" x14ac:dyDescent="0.25">
      <c r="A65" s="38" t="s">
        <v>177</v>
      </c>
      <c r="B65" s="32" t="s">
        <v>49</v>
      </c>
      <c r="C65" s="33" t="s">
        <v>7</v>
      </c>
      <c r="D65" s="31">
        <v>467.14</v>
      </c>
      <c r="E65" s="31">
        <v>263.75</v>
      </c>
      <c r="F65" s="40">
        <f t="shared" si="0"/>
        <v>-0.43539410026972641</v>
      </c>
    </row>
    <row r="66" spans="1:6" x14ac:dyDescent="0.25">
      <c r="A66" s="37" t="s">
        <v>53</v>
      </c>
      <c r="B66" s="45" t="s">
        <v>54</v>
      </c>
      <c r="C66" s="35" t="s">
        <v>7</v>
      </c>
      <c r="D66" s="27">
        <v>220791.78</v>
      </c>
      <c r="E66" s="27">
        <f>E18+E53</f>
        <v>80957.914000000004</v>
      </c>
      <c r="F66" s="41">
        <f t="shared" si="0"/>
        <v>-0.63332913027831006</v>
      </c>
    </row>
    <row r="67" spans="1:6" x14ac:dyDescent="0.25">
      <c r="A67" s="37" t="s">
        <v>55</v>
      </c>
      <c r="B67" s="26" t="s">
        <v>108</v>
      </c>
      <c r="C67" s="35" t="s">
        <v>7</v>
      </c>
      <c r="D67" s="27">
        <v>23110.52</v>
      </c>
      <c r="E67" s="36"/>
      <c r="F67" s="41">
        <f t="shared" si="0"/>
        <v>-1</v>
      </c>
    </row>
    <row r="68" spans="1:6" x14ac:dyDescent="0.25">
      <c r="A68" s="37" t="s">
        <v>57</v>
      </c>
      <c r="B68" s="26" t="s">
        <v>58</v>
      </c>
      <c r="C68" s="25" t="s">
        <v>7</v>
      </c>
      <c r="D68" s="27">
        <v>243902.29</v>
      </c>
      <c r="E68" s="27">
        <f>E66</f>
        <v>80957.914000000004</v>
      </c>
      <c r="F68" s="41">
        <f t="shared" si="0"/>
        <v>-0.66807234979220564</v>
      </c>
    </row>
    <row r="69" spans="1:6" x14ac:dyDescent="0.25">
      <c r="A69" s="37" t="s">
        <v>59</v>
      </c>
      <c r="B69" s="26" t="s">
        <v>60</v>
      </c>
      <c r="C69" s="25" t="s">
        <v>163</v>
      </c>
      <c r="D69" s="27">
        <v>243902.29</v>
      </c>
      <c r="E69" s="52">
        <v>113529.98</v>
      </c>
      <c r="F69" s="41">
        <f t="shared" si="0"/>
        <v>-0.5345267975958734</v>
      </c>
    </row>
    <row r="70" spans="1:6" ht="16.5" x14ac:dyDescent="0.25">
      <c r="A70" s="37" t="s">
        <v>61</v>
      </c>
      <c r="B70" s="26" t="s">
        <v>62</v>
      </c>
      <c r="C70" s="36" t="s">
        <v>179</v>
      </c>
      <c r="D70" s="27">
        <v>18512.240000000002</v>
      </c>
      <c r="E70" s="27">
        <v>8613.81</v>
      </c>
      <c r="F70" s="41">
        <f t="shared" si="0"/>
        <v>-0.5346965035025476</v>
      </c>
    </row>
    <row r="71" spans="1:6" x14ac:dyDescent="0.25">
      <c r="A71" s="58" t="s">
        <v>64</v>
      </c>
      <c r="B71" s="59" t="s">
        <v>65</v>
      </c>
      <c r="C71" s="25" t="s">
        <v>66</v>
      </c>
      <c r="D71" s="31">
        <v>9.1</v>
      </c>
      <c r="E71" s="31">
        <v>9.1</v>
      </c>
      <c r="F71" s="40">
        <f t="shared" si="0"/>
        <v>0</v>
      </c>
    </row>
    <row r="72" spans="1:6" ht="16.5" x14ac:dyDescent="0.25">
      <c r="A72" s="58"/>
      <c r="B72" s="59"/>
      <c r="C72" s="25" t="s">
        <v>179</v>
      </c>
      <c r="D72" s="30">
        <v>1853.26</v>
      </c>
      <c r="E72" s="31">
        <v>862.33</v>
      </c>
      <c r="F72" s="41">
        <f t="shared" si="0"/>
        <v>-0.53469561745248906</v>
      </c>
    </row>
    <row r="73" spans="1:6" ht="16.5" x14ac:dyDescent="0.25">
      <c r="A73" s="37" t="s">
        <v>67</v>
      </c>
      <c r="B73" s="36" t="s">
        <v>106</v>
      </c>
      <c r="C73" s="25" t="s">
        <v>181</v>
      </c>
      <c r="D73" s="36">
        <v>13.18</v>
      </c>
      <c r="E73" s="51">
        <f>E68/E70</f>
        <v>9.3986184975057512</v>
      </c>
      <c r="F73" s="41">
        <f t="shared" si="0"/>
        <v>-0.28690299715434359</v>
      </c>
    </row>
  </sheetData>
  <mergeCells count="4">
    <mergeCell ref="A71:A72"/>
    <mergeCell ref="B71:B72"/>
    <mergeCell ref="A8:F8"/>
    <mergeCell ref="A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A10" sqref="A10"/>
    </sheetView>
  </sheetViews>
  <sheetFormatPr defaultRowHeight="15" x14ac:dyDescent="0.25"/>
  <cols>
    <col min="1" max="1" width="5" customWidth="1"/>
    <col min="2" max="2" width="41" customWidth="1"/>
    <col min="3" max="3" width="10.42578125" customWidth="1"/>
    <col min="4" max="5" width="18.7109375" customWidth="1"/>
    <col min="6" max="6" width="14.140625" customWidth="1"/>
  </cols>
  <sheetData>
    <row r="1" spans="1:11" s="3" customFormat="1" x14ac:dyDescent="0.25">
      <c r="D1" s="4"/>
      <c r="E1" s="4"/>
      <c r="F1" s="4" t="s">
        <v>115</v>
      </c>
    </row>
    <row r="2" spans="1:11" s="3" customFormat="1" x14ac:dyDescent="0.25">
      <c r="D2" s="5"/>
      <c r="E2" s="5"/>
      <c r="F2" s="5" t="s">
        <v>116</v>
      </c>
    </row>
    <row r="3" spans="1:11" s="3" customFormat="1" x14ac:dyDescent="0.25">
      <c r="D3" s="5"/>
      <c r="E3" s="5"/>
      <c r="F3" s="5" t="s">
        <v>117</v>
      </c>
    </row>
    <row r="4" spans="1:11" s="3" customFormat="1" x14ac:dyDescent="0.25">
      <c r="D4" s="5"/>
      <c r="E4" s="5"/>
      <c r="F4" s="5" t="s">
        <v>118</v>
      </c>
    </row>
    <row r="5" spans="1:11" s="3" customFormat="1" x14ac:dyDescent="0.25">
      <c r="D5" s="5"/>
      <c r="E5" s="5"/>
      <c r="F5" s="5" t="s">
        <v>119</v>
      </c>
    </row>
    <row r="6" spans="1:11" s="3" customFormat="1" x14ac:dyDescent="0.25">
      <c r="E6" s="6"/>
      <c r="F6" s="7"/>
    </row>
    <row r="7" spans="1:11" s="3" customFormat="1" x14ac:dyDescent="0.25">
      <c r="F7" s="7" t="s">
        <v>120</v>
      </c>
    </row>
    <row r="8" spans="1:11" s="3" customFormat="1" x14ac:dyDescent="0.25">
      <c r="A8" s="54" t="s">
        <v>121</v>
      </c>
      <c r="B8" s="54"/>
      <c r="C8" s="54"/>
      <c r="D8" s="54"/>
      <c r="E8" s="54"/>
      <c r="F8" s="54"/>
    </row>
    <row r="9" spans="1:11" s="3" customFormat="1" x14ac:dyDescent="0.25">
      <c r="A9" s="8"/>
      <c r="B9" s="8"/>
      <c r="C9" s="8"/>
      <c r="D9" s="8"/>
      <c r="E9" s="8"/>
      <c r="F9" s="8"/>
    </row>
    <row r="10" spans="1:11" s="12" customFormat="1" x14ac:dyDescent="0.25">
      <c r="A10" s="9" t="s">
        <v>205</v>
      </c>
      <c r="B10" s="10"/>
      <c r="C10" s="10"/>
      <c r="D10" s="5"/>
      <c r="E10" s="5"/>
      <c r="F10" s="11"/>
    </row>
    <row r="11" spans="1:11" s="12" customFormat="1" x14ac:dyDescent="0.25">
      <c r="A11" s="9" t="s">
        <v>122</v>
      </c>
      <c r="B11" s="10"/>
      <c r="C11" s="10"/>
      <c r="D11" s="5"/>
      <c r="E11" s="5"/>
      <c r="F11" s="11"/>
    </row>
    <row r="12" spans="1:11" s="12" customFormat="1" x14ac:dyDescent="0.25">
      <c r="A12" s="9" t="s">
        <v>123</v>
      </c>
      <c r="B12" s="10"/>
      <c r="C12" s="10"/>
      <c r="D12" s="5"/>
      <c r="E12" s="5"/>
      <c r="F12" s="11"/>
    </row>
    <row r="13" spans="1:11" s="12" customFormat="1" ht="30.75" customHeight="1" x14ac:dyDescent="0.25">
      <c r="A13" s="55" t="s">
        <v>183</v>
      </c>
      <c r="B13" s="55"/>
      <c r="C13" s="55"/>
      <c r="D13" s="55"/>
      <c r="E13" s="55"/>
      <c r="F13" s="55"/>
    </row>
    <row r="14" spans="1:11" s="15" customFormat="1" ht="15.75" x14ac:dyDescent="0.25">
      <c r="A14" s="13"/>
      <c r="B14" s="13"/>
      <c r="C14" s="13"/>
      <c r="D14" s="13"/>
      <c r="E14" s="13"/>
      <c r="F14" s="47"/>
      <c r="G14" s="14"/>
      <c r="H14" s="14"/>
      <c r="I14" s="14"/>
      <c r="J14" s="14"/>
      <c r="K14" s="14"/>
    </row>
    <row r="15" spans="1:11" s="15" customFormat="1" ht="15.75" x14ac:dyDescent="0.25">
      <c r="A15" s="16"/>
      <c r="B15" s="16"/>
      <c r="C15" s="16"/>
      <c r="D15" s="16"/>
      <c r="E15" s="16"/>
      <c r="F15" s="47"/>
      <c r="G15" s="14"/>
      <c r="H15" s="14"/>
      <c r="I15" s="14"/>
      <c r="J15" s="14"/>
      <c r="K15" s="14"/>
    </row>
    <row r="16" spans="1:11" s="15" customFormat="1" ht="15.75" x14ac:dyDescent="0.25">
      <c r="A16" s="17"/>
      <c r="E16" s="3"/>
      <c r="F16" s="47"/>
      <c r="G16" s="14"/>
      <c r="H16" s="14"/>
      <c r="I16" s="14"/>
      <c r="J16" s="14"/>
      <c r="K16" s="14"/>
    </row>
    <row r="17" spans="1:6" ht="57" x14ac:dyDescent="0.25">
      <c r="A17" s="25" t="s">
        <v>0</v>
      </c>
      <c r="B17" s="25" t="s">
        <v>1</v>
      </c>
      <c r="C17" s="25" t="s">
        <v>2</v>
      </c>
      <c r="D17" s="44" t="s">
        <v>161</v>
      </c>
      <c r="E17" s="44" t="s">
        <v>162</v>
      </c>
      <c r="F17" s="44" t="s">
        <v>160</v>
      </c>
    </row>
    <row r="18" spans="1:6" ht="28.5" x14ac:dyDescent="0.25">
      <c r="A18" s="37" t="s">
        <v>3</v>
      </c>
      <c r="B18" s="26" t="s">
        <v>94</v>
      </c>
      <c r="C18" s="25" t="s">
        <v>5</v>
      </c>
      <c r="D18" s="27">
        <v>136215.01</v>
      </c>
      <c r="E18" s="27">
        <v>56252.87</v>
      </c>
      <c r="F18" s="41">
        <f t="shared" ref="F18:F72" si="0">(E18-D18)/D18</f>
        <v>-0.5870288450589991</v>
      </c>
    </row>
    <row r="19" spans="1:6" x14ac:dyDescent="0.25">
      <c r="A19" s="38">
        <v>1</v>
      </c>
      <c r="B19" s="32" t="s">
        <v>95</v>
      </c>
      <c r="C19" s="28" t="s">
        <v>7</v>
      </c>
      <c r="D19" s="30">
        <v>5864.51</v>
      </c>
      <c r="E19" s="30">
        <v>4197.45</v>
      </c>
      <c r="F19" s="40">
        <f t="shared" si="0"/>
        <v>-0.28426245329959371</v>
      </c>
    </row>
    <row r="20" spans="1:6" x14ac:dyDescent="0.25">
      <c r="A20" s="38"/>
      <c r="B20" s="32" t="s">
        <v>96</v>
      </c>
      <c r="C20" s="28"/>
      <c r="D20" s="31"/>
      <c r="E20" s="31"/>
      <c r="F20" s="40"/>
    </row>
    <row r="21" spans="1:6" x14ac:dyDescent="0.25">
      <c r="A21" s="38" t="s">
        <v>124</v>
      </c>
      <c r="B21" s="32" t="s">
        <v>74</v>
      </c>
      <c r="C21" s="28" t="s">
        <v>7</v>
      </c>
      <c r="D21" s="30">
        <v>1445.94</v>
      </c>
      <c r="E21" s="31">
        <v>16.28</v>
      </c>
      <c r="F21" s="40">
        <f t="shared" si="0"/>
        <v>-0.98874088828028828</v>
      </c>
    </row>
    <row r="22" spans="1:6" x14ac:dyDescent="0.25">
      <c r="A22" s="38" t="s">
        <v>125</v>
      </c>
      <c r="B22" s="32" t="s">
        <v>75</v>
      </c>
      <c r="C22" s="28" t="s">
        <v>7</v>
      </c>
      <c r="D22" s="30">
        <v>1587.08</v>
      </c>
      <c r="E22" s="31">
        <v>174.36</v>
      </c>
      <c r="F22" s="40">
        <f t="shared" si="0"/>
        <v>-0.89013786324570898</v>
      </c>
    </row>
    <row r="23" spans="1:6" x14ac:dyDescent="0.25">
      <c r="A23" s="38" t="s">
        <v>167</v>
      </c>
      <c r="B23" s="32" t="s">
        <v>107</v>
      </c>
      <c r="C23" s="28" t="s">
        <v>7</v>
      </c>
      <c r="D23" s="30">
        <v>2831.5</v>
      </c>
      <c r="E23" s="30">
        <v>4006.82</v>
      </c>
      <c r="F23" s="40">
        <f t="shared" si="0"/>
        <v>0.41508740950026496</v>
      </c>
    </row>
    <row r="24" spans="1:6" x14ac:dyDescent="0.25">
      <c r="A24" s="38">
        <v>2</v>
      </c>
      <c r="B24" s="32" t="s">
        <v>98</v>
      </c>
      <c r="C24" s="28" t="s">
        <v>7</v>
      </c>
      <c r="D24" s="30">
        <v>22938.49</v>
      </c>
      <c r="E24" s="30">
        <v>10574.35</v>
      </c>
      <c r="F24" s="40">
        <f t="shared" si="0"/>
        <v>-0.53901281209007224</v>
      </c>
    </row>
    <row r="25" spans="1:6" x14ac:dyDescent="0.25">
      <c r="A25" s="38"/>
      <c r="B25" s="32" t="s">
        <v>96</v>
      </c>
      <c r="C25" s="28"/>
      <c r="D25" s="31"/>
      <c r="E25" s="31"/>
      <c r="F25" s="40"/>
    </row>
    <row r="26" spans="1:6" x14ac:dyDescent="0.25">
      <c r="A26" s="38" t="s">
        <v>127</v>
      </c>
      <c r="B26" s="32" t="s">
        <v>77</v>
      </c>
      <c r="C26" s="28" t="s">
        <v>7</v>
      </c>
      <c r="D26" s="30">
        <v>21131.72</v>
      </c>
      <c r="E26" s="30">
        <v>9738.32</v>
      </c>
      <c r="F26" s="40">
        <f t="shared" si="0"/>
        <v>-0.53916103374453195</v>
      </c>
    </row>
    <row r="27" spans="1:6" x14ac:dyDescent="0.25">
      <c r="A27" s="38" t="s">
        <v>126</v>
      </c>
      <c r="B27" s="32" t="s">
        <v>78</v>
      </c>
      <c r="C27" s="28" t="s">
        <v>7</v>
      </c>
      <c r="D27" s="30">
        <v>1806.76</v>
      </c>
      <c r="E27" s="31">
        <v>836.03</v>
      </c>
      <c r="F27" s="40">
        <f t="shared" si="0"/>
        <v>-0.53727667205384222</v>
      </c>
    </row>
    <row r="28" spans="1:6" x14ac:dyDescent="0.25">
      <c r="A28" s="38">
        <v>3</v>
      </c>
      <c r="B28" s="29" t="s">
        <v>14</v>
      </c>
      <c r="C28" s="33" t="s">
        <v>7</v>
      </c>
      <c r="D28" s="30">
        <v>3141.1</v>
      </c>
      <c r="E28" s="30">
        <v>1397.27</v>
      </c>
      <c r="F28" s="40">
        <f t="shared" si="0"/>
        <v>-0.55516538792142878</v>
      </c>
    </row>
    <row r="29" spans="1:6" x14ac:dyDescent="0.25">
      <c r="A29" s="38">
        <v>4</v>
      </c>
      <c r="B29" s="32" t="s">
        <v>99</v>
      </c>
      <c r="C29" s="33" t="s">
        <v>7</v>
      </c>
      <c r="D29" s="30">
        <v>18467.080000000002</v>
      </c>
      <c r="E29" s="30">
        <v>1949.75</v>
      </c>
      <c r="F29" s="40">
        <f t="shared" si="0"/>
        <v>-0.89442023319333652</v>
      </c>
    </row>
    <row r="30" spans="1:6" x14ac:dyDescent="0.25">
      <c r="A30" s="38"/>
      <c r="B30" s="32" t="s">
        <v>96</v>
      </c>
      <c r="C30" s="28"/>
      <c r="D30" s="31"/>
      <c r="E30" s="31"/>
      <c r="F30" s="40"/>
    </row>
    <row r="31" spans="1:6" ht="30" x14ac:dyDescent="0.25">
      <c r="A31" s="38" t="s">
        <v>128</v>
      </c>
      <c r="B31" s="32" t="s">
        <v>109</v>
      </c>
      <c r="C31" s="33"/>
      <c r="D31" s="30">
        <v>18467.080000000002</v>
      </c>
      <c r="E31" s="30">
        <v>1949.75</v>
      </c>
      <c r="F31" s="40">
        <f t="shared" si="0"/>
        <v>-0.89442023319333652</v>
      </c>
    </row>
    <row r="32" spans="1:6" x14ac:dyDescent="0.25">
      <c r="A32" s="38">
        <v>5</v>
      </c>
      <c r="B32" s="32" t="s">
        <v>110</v>
      </c>
      <c r="C32" s="28" t="s">
        <v>7</v>
      </c>
      <c r="D32" s="30">
        <v>68993.440000000002</v>
      </c>
      <c r="E32" s="30">
        <v>33080.75</v>
      </c>
      <c r="F32" s="40">
        <f t="shared" si="0"/>
        <v>-0.52052325554429524</v>
      </c>
    </row>
    <row r="33" spans="1:6" x14ac:dyDescent="0.25">
      <c r="A33" s="38">
        <v>6</v>
      </c>
      <c r="B33" s="32" t="s">
        <v>80</v>
      </c>
      <c r="C33" s="28" t="s">
        <v>7</v>
      </c>
      <c r="D33" s="30">
        <v>13811.03</v>
      </c>
      <c r="E33" s="30">
        <v>4962.66</v>
      </c>
      <c r="F33" s="40">
        <f t="shared" si="0"/>
        <v>-0.6406741568152412</v>
      </c>
    </row>
    <row r="34" spans="1:6" x14ac:dyDescent="0.25">
      <c r="A34" s="38" t="s">
        <v>148</v>
      </c>
      <c r="B34" s="32" t="s">
        <v>18</v>
      </c>
      <c r="C34" s="28" t="s">
        <v>7</v>
      </c>
      <c r="D34" s="30">
        <v>6231.25</v>
      </c>
      <c r="E34" s="30">
        <v>1950.41</v>
      </c>
      <c r="F34" s="40">
        <f t="shared" si="0"/>
        <v>-0.68699538615847544</v>
      </c>
    </row>
    <row r="35" spans="1:6" x14ac:dyDescent="0.25">
      <c r="A35" s="38" t="s">
        <v>184</v>
      </c>
      <c r="B35" s="32" t="s">
        <v>19</v>
      </c>
      <c r="C35" s="28" t="s">
        <v>7</v>
      </c>
      <c r="D35" s="30">
        <v>1146.75</v>
      </c>
      <c r="E35" s="31"/>
      <c r="F35" s="40">
        <f t="shared" si="0"/>
        <v>-1</v>
      </c>
    </row>
    <row r="36" spans="1:6" ht="30" x14ac:dyDescent="0.25">
      <c r="A36" s="38" t="s">
        <v>185</v>
      </c>
      <c r="B36" s="32" t="s">
        <v>20</v>
      </c>
      <c r="C36" s="28" t="s">
        <v>7</v>
      </c>
      <c r="D36" s="31">
        <v>22.88</v>
      </c>
      <c r="E36" s="31">
        <v>1.99</v>
      </c>
      <c r="F36" s="40">
        <f t="shared" si="0"/>
        <v>-0.91302447552447563</v>
      </c>
    </row>
    <row r="37" spans="1:6" x14ac:dyDescent="0.25">
      <c r="A37" s="38" t="s">
        <v>186</v>
      </c>
      <c r="B37" s="32" t="s">
        <v>21</v>
      </c>
      <c r="C37" s="28" t="s">
        <v>7</v>
      </c>
      <c r="D37" s="31">
        <v>30.97</v>
      </c>
      <c r="E37" s="31">
        <v>17.46</v>
      </c>
      <c r="F37" s="40">
        <f t="shared" si="0"/>
        <v>-0.43622860833064253</v>
      </c>
    </row>
    <row r="38" spans="1:6" x14ac:dyDescent="0.25">
      <c r="A38" s="38" t="s">
        <v>187</v>
      </c>
      <c r="B38" s="32" t="s">
        <v>22</v>
      </c>
      <c r="C38" s="28" t="s">
        <v>7</v>
      </c>
      <c r="D38" s="31">
        <v>5.19</v>
      </c>
      <c r="E38" s="31"/>
      <c r="F38" s="40">
        <f t="shared" si="0"/>
        <v>-1</v>
      </c>
    </row>
    <row r="39" spans="1:6" x14ac:dyDescent="0.25">
      <c r="A39" s="38" t="s">
        <v>188</v>
      </c>
      <c r="B39" s="32" t="s">
        <v>30</v>
      </c>
      <c r="C39" s="28" t="s">
        <v>7</v>
      </c>
      <c r="D39" s="31">
        <v>203.48</v>
      </c>
      <c r="E39" s="31">
        <v>92.05</v>
      </c>
      <c r="F39" s="40">
        <f t="shared" si="0"/>
        <v>-0.54762138785138592</v>
      </c>
    </row>
    <row r="40" spans="1:6" x14ac:dyDescent="0.25">
      <c r="A40" s="38" t="s">
        <v>189</v>
      </c>
      <c r="B40" s="32" t="s">
        <v>82</v>
      </c>
      <c r="C40" s="28" t="s">
        <v>7</v>
      </c>
      <c r="D40" s="31">
        <v>754.15</v>
      </c>
      <c r="E40" s="31"/>
      <c r="F40" s="40">
        <f t="shared" si="0"/>
        <v>-1</v>
      </c>
    </row>
    <row r="41" spans="1:6" ht="30" x14ac:dyDescent="0.25">
      <c r="A41" s="38" t="s">
        <v>190</v>
      </c>
      <c r="B41" s="32" t="s">
        <v>29</v>
      </c>
      <c r="C41" s="28" t="s">
        <v>7</v>
      </c>
      <c r="D41" s="31">
        <v>287.91000000000003</v>
      </c>
      <c r="E41" s="31">
        <v>245.36</v>
      </c>
      <c r="F41" s="40">
        <f t="shared" si="0"/>
        <v>-0.14778923969295962</v>
      </c>
    </row>
    <row r="42" spans="1:6" ht="30" x14ac:dyDescent="0.25">
      <c r="A42" s="38" t="s">
        <v>191</v>
      </c>
      <c r="B42" s="32" t="s">
        <v>28</v>
      </c>
      <c r="C42" s="28" t="s">
        <v>7</v>
      </c>
      <c r="D42" s="31">
        <v>118.26</v>
      </c>
      <c r="E42" s="31"/>
      <c r="F42" s="40">
        <f t="shared" si="0"/>
        <v>-1</v>
      </c>
    </row>
    <row r="43" spans="1:6" x14ac:dyDescent="0.25">
      <c r="A43" s="38" t="s">
        <v>192</v>
      </c>
      <c r="B43" s="32" t="s">
        <v>31</v>
      </c>
      <c r="C43" s="28" t="s">
        <v>7</v>
      </c>
      <c r="D43" s="31">
        <v>620.84</v>
      </c>
      <c r="E43" s="31">
        <v>72.95</v>
      </c>
      <c r="F43" s="40">
        <f t="shared" si="0"/>
        <v>-0.88249790606275358</v>
      </c>
    </row>
    <row r="44" spans="1:6" x14ac:dyDescent="0.25">
      <c r="A44" s="38" t="s">
        <v>193</v>
      </c>
      <c r="B44" s="32" t="s">
        <v>27</v>
      </c>
      <c r="C44" s="28" t="s">
        <v>7</v>
      </c>
      <c r="D44" s="31">
        <v>412.54</v>
      </c>
      <c r="E44" s="31">
        <v>110.45</v>
      </c>
      <c r="F44" s="40">
        <f t="shared" si="0"/>
        <v>-0.73226838609589373</v>
      </c>
    </row>
    <row r="45" spans="1:6" x14ac:dyDescent="0.25">
      <c r="A45" s="38" t="s">
        <v>194</v>
      </c>
      <c r="B45" s="32" t="s">
        <v>32</v>
      </c>
      <c r="C45" s="28" t="s">
        <v>7</v>
      </c>
      <c r="D45" s="31">
        <v>14.84</v>
      </c>
      <c r="E45" s="31">
        <v>1.36</v>
      </c>
      <c r="F45" s="40">
        <f t="shared" si="0"/>
        <v>-0.90835579514824805</v>
      </c>
    </row>
    <row r="46" spans="1:6" x14ac:dyDescent="0.25">
      <c r="A46" s="38" t="s">
        <v>195</v>
      </c>
      <c r="B46" s="32" t="s">
        <v>33</v>
      </c>
      <c r="C46" s="28" t="s">
        <v>7</v>
      </c>
      <c r="D46" s="31">
        <v>33.479999999999997</v>
      </c>
      <c r="E46" s="31">
        <v>17.059999999999999</v>
      </c>
      <c r="F46" s="40">
        <f t="shared" si="0"/>
        <v>-0.49044205495818399</v>
      </c>
    </row>
    <row r="47" spans="1:6" ht="30" x14ac:dyDescent="0.25">
      <c r="A47" s="38" t="s">
        <v>196</v>
      </c>
      <c r="B47" s="32" t="s">
        <v>36</v>
      </c>
      <c r="C47" s="28" t="s">
        <v>7</v>
      </c>
      <c r="D47" s="30">
        <v>1491.06</v>
      </c>
      <c r="E47" s="31">
        <v>11.47</v>
      </c>
      <c r="F47" s="40">
        <f t="shared" si="0"/>
        <v>-0.99230748594959284</v>
      </c>
    </row>
    <row r="48" spans="1:6" x14ac:dyDescent="0.25">
      <c r="A48" s="38" t="s">
        <v>197</v>
      </c>
      <c r="B48" s="32" t="s">
        <v>35</v>
      </c>
      <c r="C48" s="28" t="s">
        <v>7</v>
      </c>
      <c r="D48" s="31">
        <v>68.12</v>
      </c>
      <c r="E48" s="31">
        <v>16.7</v>
      </c>
      <c r="F48" s="40">
        <f t="shared" si="0"/>
        <v>-0.75484439224897237</v>
      </c>
    </row>
    <row r="49" spans="1:6" x14ac:dyDescent="0.25">
      <c r="A49" s="38" t="s">
        <v>198</v>
      </c>
      <c r="B49" s="32" t="s">
        <v>83</v>
      </c>
      <c r="C49" s="28" t="s">
        <v>7</v>
      </c>
      <c r="D49" s="31">
        <v>373.77</v>
      </c>
      <c r="E49" s="28"/>
      <c r="F49" s="40">
        <f t="shared" si="0"/>
        <v>-1</v>
      </c>
    </row>
    <row r="50" spans="1:6" x14ac:dyDescent="0.25">
      <c r="A50" s="38" t="s">
        <v>199</v>
      </c>
      <c r="B50" s="32" t="s">
        <v>24</v>
      </c>
      <c r="C50" s="28" t="s">
        <v>7</v>
      </c>
      <c r="D50" s="30">
        <v>1995.54</v>
      </c>
      <c r="E50" s="34">
        <v>2425.39</v>
      </c>
      <c r="F50" s="40">
        <f t="shared" si="0"/>
        <v>0.21540535393928456</v>
      </c>
    </row>
    <row r="51" spans="1:6" x14ac:dyDescent="0.25">
      <c r="A51" s="38">
        <v>7</v>
      </c>
      <c r="B51" s="32" t="s">
        <v>101</v>
      </c>
      <c r="C51" s="28" t="s">
        <v>7</v>
      </c>
      <c r="D51" s="30">
        <v>2999.36</v>
      </c>
      <c r="E51" s="31">
        <v>90.63</v>
      </c>
      <c r="F51" s="40">
        <f t="shared" si="0"/>
        <v>-0.96978355382481596</v>
      </c>
    </row>
    <row r="52" spans="1:6" x14ac:dyDescent="0.25">
      <c r="A52" s="38"/>
      <c r="B52" s="32" t="s">
        <v>96</v>
      </c>
      <c r="C52" s="28" t="s">
        <v>7</v>
      </c>
      <c r="D52" s="31"/>
      <c r="E52" s="31"/>
      <c r="F52" s="40"/>
    </row>
    <row r="53" spans="1:6" x14ac:dyDescent="0.25">
      <c r="A53" s="38" t="s">
        <v>168</v>
      </c>
      <c r="B53" s="32" t="s">
        <v>102</v>
      </c>
      <c r="C53" s="28" t="s">
        <v>7</v>
      </c>
      <c r="D53" s="30">
        <v>2999.36</v>
      </c>
      <c r="E53" s="31">
        <v>90.63</v>
      </c>
      <c r="F53" s="40">
        <f t="shared" si="0"/>
        <v>-0.96978355382481596</v>
      </c>
    </row>
    <row r="54" spans="1:6" x14ac:dyDescent="0.25">
      <c r="A54" s="37" t="s">
        <v>40</v>
      </c>
      <c r="B54" s="26" t="s">
        <v>86</v>
      </c>
      <c r="C54" s="25" t="s">
        <v>7</v>
      </c>
      <c r="D54" s="27">
        <v>5325.73</v>
      </c>
      <c r="E54" s="27">
        <f>E55</f>
        <v>5302.6009999999997</v>
      </c>
      <c r="F54" s="41">
        <f t="shared" si="0"/>
        <v>-4.3428788166129167E-3</v>
      </c>
    </row>
    <row r="55" spans="1:6" x14ac:dyDescent="0.25">
      <c r="A55" s="38">
        <v>8</v>
      </c>
      <c r="B55" s="32" t="s">
        <v>103</v>
      </c>
      <c r="C55" s="33" t="s">
        <v>7</v>
      </c>
      <c r="D55" s="30">
        <v>5325.73</v>
      </c>
      <c r="E55" s="30">
        <f>SUM(E57:E66)</f>
        <v>5302.6009999999997</v>
      </c>
      <c r="F55" s="40">
        <f t="shared" si="0"/>
        <v>-4.3428788166129167E-3</v>
      </c>
    </row>
    <row r="56" spans="1:6" x14ac:dyDescent="0.25">
      <c r="A56" s="38"/>
      <c r="B56" s="32" t="s">
        <v>96</v>
      </c>
      <c r="C56" s="33"/>
      <c r="D56" s="31"/>
      <c r="E56" s="31"/>
      <c r="F56" s="40"/>
    </row>
    <row r="57" spans="1:6" ht="30" x14ac:dyDescent="0.25">
      <c r="A57" s="38" t="s">
        <v>149</v>
      </c>
      <c r="B57" s="32" t="s">
        <v>43</v>
      </c>
      <c r="C57" s="33" t="s">
        <v>7</v>
      </c>
      <c r="D57" s="30">
        <v>2982.89</v>
      </c>
      <c r="E57" s="30">
        <v>2863.8</v>
      </c>
      <c r="F57" s="40">
        <f t="shared" si="0"/>
        <v>-3.992436864919581E-2</v>
      </c>
    </row>
    <row r="58" spans="1:6" x14ac:dyDescent="0.25">
      <c r="A58" s="38" t="s">
        <v>150</v>
      </c>
      <c r="B58" s="32" t="s">
        <v>78</v>
      </c>
      <c r="C58" s="33" t="s">
        <v>7</v>
      </c>
      <c r="D58" s="31">
        <v>255.04</v>
      </c>
      <c r="E58" s="31">
        <v>251.72</v>
      </c>
      <c r="F58" s="40">
        <f t="shared" si="0"/>
        <v>-1.3017565872020048E-2</v>
      </c>
    </row>
    <row r="59" spans="1:6" x14ac:dyDescent="0.25">
      <c r="A59" s="38" t="s">
        <v>151</v>
      </c>
      <c r="B59" s="32" t="s">
        <v>88</v>
      </c>
      <c r="C59" s="33" t="s">
        <v>7</v>
      </c>
      <c r="D59" s="31">
        <v>121.54</v>
      </c>
      <c r="E59" s="30">
        <v>37.030999999999999</v>
      </c>
      <c r="F59" s="40">
        <f t="shared" si="0"/>
        <v>-0.69531841369096603</v>
      </c>
    </row>
    <row r="60" spans="1:6" ht="30" x14ac:dyDescent="0.25">
      <c r="A60" s="38" t="s">
        <v>152</v>
      </c>
      <c r="B60" s="32" t="s">
        <v>51</v>
      </c>
      <c r="C60" s="28" t="s">
        <v>7</v>
      </c>
      <c r="D60" s="31">
        <v>440.17</v>
      </c>
      <c r="E60" s="28">
        <v>193.39</v>
      </c>
      <c r="F60" s="40">
        <f t="shared" si="0"/>
        <v>-0.5606470227412137</v>
      </c>
    </row>
    <row r="61" spans="1:6" x14ac:dyDescent="0.25">
      <c r="A61" s="38" t="s">
        <v>153</v>
      </c>
      <c r="B61" s="32" t="s">
        <v>90</v>
      </c>
      <c r="C61" s="33" t="s">
        <v>7</v>
      </c>
      <c r="D61" s="31">
        <v>650.29</v>
      </c>
      <c r="E61" s="31">
        <v>229.04</v>
      </c>
      <c r="F61" s="40">
        <f t="shared" si="0"/>
        <v>-0.64778791000938052</v>
      </c>
    </row>
    <row r="62" spans="1:6" x14ac:dyDescent="0.25">
      <c r="A62" s="38" t="s">
        <v>154</v>
      </c>
      <c r="B62" s="32" t="s">
        <v>104</v>
      </c>
      <c r="C62" s="33" t="s">
        <v>7</v>
      </c>
      <c r="D62" s="31">
        <v>166</v>
      </c>
      <c r="E62" s="31">
        <v>99.12</v>
      </c>
      <c r="F62" s="40">
        <f t="shared" si="0"/>
        <v>-0.40289156626506023</v>
      </c>
    </row>
    <row r="63" spans="1:6" x14ac:dyDescent="0.25">
      <c r="A63" s="38" t="s">
        <v>155</v>
      </c>
      <c r="B63" s="32" t="s">
        <v>46</v>
      </c>
      <c r="C63" s="33" t="s">
        <v>7</v>
      </c>
      <c r="D63" s="31">
        <v>54.33</v>
      </c>
      <c r="E63" s="30">
        <v>1314.87</v>
      </c>
      <c r="F63" s="40">
        <f t="shared" si="0"/>
        <v>23.201546107123136</v>
      </c>
    </row>
    <row r="64" spans="1:6" x14ac:dyDescent="0.25">
      <c r="A64" s="38" t="s">
        <v>156</v>
      </c>
      <c r="B64" s="32" t="s">
        <v>47</v>
      </c>
      <c r="C64" s="33" t="s">
        <v>7</v>
      </c>
      <c r="D64" s="31">
        <v>21.26</v>
      </c>
      <c r="E64" s="31">
        <v>12.06</v>
      </c>
      <c r="F64" s="40">
        <f t="shared" si="0"/>
        <v>-0.43273753527751646</v>
      </c>
    </row>
    <row r="65" spans="1:6" x14ac:dyDescent="0.25">
      <c r="A65" s="38" t="s">
        <v>157</v>
      </c>
      <c r="B65" s="32" t="s">
        <v>48</v>
      </c>
      <c r="C65" s="28" t="s">
        <v>7</v>
      </c>
      <c r="D65" s="28">
        <v>361.72</v>
      </c>
      <c r="E65" s="28">
        <v>174.58</v>
      </c>
      <c r="F65" s="40">
        <f t="shared" si="0"/>
        <v>-0.5173614950790667</v>
      </c>
    </row>
    <row r="66" spans="1:6" ht="30" x14ac:dyDescent="0.25">
      <c r="A66" s="38" t="s">
        <v>158</v>
      </c>
      <c r="B66" s="32" t="s">
        <v>49</v>
      </c>
      <c r="C66" s="28" t="s">
        <v>7</v>
      </c>
      <c r="D66" s="31">
        <v>272.5</v>
      </c>
      <c r="E66" s="31">
        <v>126.99</v>
      </c>
      <c r="F66" s="40">
        <f t="shared" si="0"/>
        <v>-0.53398165137614673</v>
      </c>
    </row>
    <row r="67" spans="1:6" x14ac:dyDescent="0.25">
      <c r="A67" s="37" t="s">
        <v>53</v>
      </c>
      <c r="B67" s="26" t="s">
        <v>111</v>
      </c>
      <c r="C67" s="35" t="s">
        <v>7</v>
      </c>
      <c r="D67" s="27">
        <v>141540.74</v>
      </c>
      <c r="E67" s="27">
        <f>E18+E54</f>
        <v>61555.471000000005</v>
      </c>
      <c r="F67" s="41">
        <f t="shared" si="0"/>
        <v>-0.56510421663755606</v>
      </c>
    </row>
    <row r="68" spans="1:6" x14ac:dyDescent="0.25">
      <c r="A68" s="37" t="s">
        <v>55</v>
      </c>
      <c r="B68" s="26" t="s">
        <v>56</v>
      </c>
      <c r="C68" s="35" t="s">
        <v>7</v>
      </c>
      <c r="D68" s="27">
        <v>7759.18</v>
      </c>
      <c r="E68" s="36"/>
      <c r="F68" s="41">
        <f t="shared" si="0"/>
        <v>-1</v>
      </c>
    </row>
    <row r="69" spans="1:6" x14ac:dyDescent="0.25">
      <c r="A69" s="37" t="s">
        <v>57</v>
      </c>
      <c r="B69" s="26" t="s">
        <v>58</v>
      </c>
      <c r="C69" s="25" t="s">
        <v>7</v>
      </c>
      <c r="D69" s="27">
        <v>149299.91</v>
      </c>
      <c r="E69" s="27">
        <f>E67</f>
        <v>61555.471000000005</v>
      </c>
      <c r="F69" s="41">
        <f t="shared" si="0"/>
        <v>-0.58770590685553659</v>
      </c>
    </row>
    <row r="70" spans="1:6" x14ac:dyDescent="0.25">
      <c r="A70" s="37" t="s">
        <v>59</v>
      </c>
      <c r="B70" s="26" t="s">
        <v>60</v>
      </c>
      <c r="C70" s="25" t="s">
        <v>163</v>
      </c>
      <c r="D70" s="27">
        <v>149299.91</v>
      </c>
      <c r="E70" s="52">
        <v>75350.75</v>
      </c>
      <c r="F70" s="41">
        <f t="shared" si="0"/>
        <v>-0.49530612577060495</v>
      </c>
    </row>
    <row r="71" spans="1:6" ht="16.5" x14ac:dyDescent="0.25">
      <c r="A71" s="37" t="s">
        <v>61</v>
      </c>
      <c r="B71" s="26" t="s">
        <v>62</v>
      </c>
      <c r="C71" s="36" t="s">
        <v>179</v>
      </c>
      <c r="D71" s="27">
        <v>1397.48</v>
      </c>
      <c r="E71" s="36">
        <v>705.27</v>
      </c>
      <c r="F71" s="41">
        <f t="shared" si="0"/>
        <v>-0.49532730343189169</v>
      </c>
    </row>
    <row r="72" spans="1:6" ht="16.5" x14ac:dyDescent="0.25">
      <c r="A72" s="37" t="s">
        <v>64</v>
      </c>
      <c r="B72" s="25" t="s">
        <v>68</v>
      </c>
      <c r="C72" s="25" t="s">
        <v>181</v>
      </c>
      <c r="D72" s="36">
        <v>106.84</v>
      </c>
      <c r="E72" s="51">
        <f>E69/E71</f>
        <v>87.279298708296125</v>
      </c>
      <c r="F72" s="41">
        <f t="shared" si="0"/>
        <v>-0.18308406300733693</v>
      </c>
    </row>
  </sheetData>
  <mergeCells count="2">
    <mergeCell ref="A8:F8"/>
    <mergeCell ref="A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10" sqref="A10"/>
    </sheetView>
  </sheetViews>
  <sheetFormatPr defaultRowHeight="15" x14ac:dyDescent="0.25"/>
  <cols>
    <col min="1" max="1" width="5" customWidth="1"/>
    <col min="2" max="2" width="41" customWidth="1"/>
    <col min="3" max="3" width="10.42578125" customWidth="1"/>
    <col min="4" max="5" width="18.7109375" customWidth="1"/>
    <col min="6" max="6" width="14.140625" customWidth="1"/>
  </cols>
  <sheetData>
    <row r="1" spans="1:11" s="3" customFormat="1" x14ac:dyDescent="0.25">
      <c r="D1" s="4"/>
      <c r="E1" s="4"/>
      <c r="F1" s="4" t="s">
        <v>115</v>
      </c>
    </row>
    <row r="2" spans="1:11" s="3" customFormat="1" x14ac:dyDescent="0.25">
      <c r="D2" s="5"/>
      <c r="E2" s="5"/>
      <c r="F2" s="5" t="s">
        <v>116</v>
      </c>
    </row>
    <row r="3" spans="1:11" s="3" customFormat="1" x14ac:dyDescent="0.25">
      <c r="D3" s="5"/>
      <c r="E3" s="5"/>
      <c r="F3" s="5" t="s">
        <v>117</v>
      </c>
    </row>
    <row r="4" spans="1:11" s="3" customFormat="1" x14ac:dyDescent="0.25">
      <c r="D4" s="5"/>
      <c r="E4" s="5"/>
      <c r="F4" s="5" t="s">
        <v>118</v>
      </c>
    </row>
    <row r="5" spans="1:11" s="3" customFormat="1" x14ac:dyDescent="0.25">
      <c r="D5" s="5"/>
      <c r="E5" s="5"/>
      <c r="F5" s="5" t="s">
        <v>119</v>
      </c>
    </row>
    <row r="6" spans="1:11" s="3" customFormat="1" x14ac:dyDescent="0.25">
      <c r="E6" s="6"/>
      <c r="F6" s="7"/>
    </row>
    <row r="7" spans="1:11" s="3" customFormat="1" x14ac:dyDescent="0.25">
      <c r="F7" s="7" t="s">
        <v>120</v>
      </c>
    </row>
    <row r="8" spans="1:11" s="3" customFormat="1" x14ac:dyDescent="0.25">
      <c r="A8" s="54" t="s">
        <v>204</v>
      </c>
      <c r="B8" s="54"/>
      <c r="C8" s="54"/>
      <c r="D8" s="54"/>
      <c r="E8" s="54"/>
      <c r="F8" s="54"/>
    </row>
    <row r="9" spans="1:11" s="3" customFormat="1" x14ac:dyDescent="0.25">
      <c r="A9" s="8"/>
      <c r="B9" s="8"/>
      <c r="C9" s="8"/>
      <c r="D9" s="8"/>
      <c r="E9" s="8"/>
      <c r="F9" s="8"/>
    </row>
    <row r="10" spans="1:11" s="12" customFormat="1" x14ac:dyDescent="0.25">
      <c r="A10" s="9" t="s">
        <v>205</v>
      </c>
      <c r="B10" s="10"/>
      <c r="C10" s="10"/>
      <c r="D10" s="5"/>
      <c r="E10" s="5"/>
      <c r="F10" s="11"/>
    </row>
    <row r="11" spans="1:11" s="12" customFormat="1" x14ac:dyDescent="0.25">
      <c r="A11" s="9" t="s">
        <v>122</v>
      </c>
      <c r="B11" s="10"/>
      <c r="C11" s="10"/>
      <c r="D11" s="5"/>
      <c r="E11" s="5"/>
      <c r="F11" s="11"/>
    </row>
    <row r="12" spans="1:11" s="12" customFormat="1" x14ac:dyDescent="0.25">
      <c r="A12" s="9" t="s">
        <v>123</v>
      </c>
      <c r="B12" s="10"/>
      <c r="C12" s="10"/>
      <c r="D12" s="5"/>
      <c r="E12" s="5"/>
      <c r="F12" s="11"/>
    </row>
    <row r="13" spans="1:11" s="12" customFormat="1" ht="30.75" customHeight="1" x14ac:dyDescent="0.25">
      <c r="A13" s="55" t="s">
        <v>183</v>
      </c>
      <c r="B13" s="55"/>
      <c r="C13" s="55"/>
      <c r="D13" s="55"/>
      <c r="E13" s="55"/>
      <c r="F13" s="55"/>
    </row>
    <row r="14" spans="1:11" s="15" customFormat="1" ht="15.75" x14ac:dyDescent="0.25">
      <c r="A14" s="13"/>
      <c r="B14" s="13"/>
      <c r="C14" s="13"/>
      <c r="D14" s="13"/>
      <c r="E14" s="13"/>
      <c r="F14" s="47"/>
      <c r="G14" s="14"/>
      <c r="H14" s="14"/>
      <c r="I14" s="14"/>
      <c r="J14" s="14"/>
      <c r="K14" s="14"/>
    </row>
    <row r="15" spans="1:11" s="15" customFormat="1" ht="15.75" x14ac:dyDescent="0.25">
      <c r="A15" s="16"/>
      <c r="B15" s="16"/>
      <c r="C15" s="16"/>
      <c r="D15" s="16"/>
      <c r="E15" s="16"/>
      <c r="F15" s="47"/>
      <c r="G15" s="14"/>
      <c r="H15" s="14"/>
      <c r="I15" s="14"/>
      <c r="J15" s="14"/>
      <c r="K15" s="14"/>
    </row>
    <row r="16" spans="1:11" s="15" customFormat="1" ht="15.75" x14ac:dyDescent="0.25">
      <c r="A16" s="17"/>
      <c r="E16" s="3"/>
      <c r="F16" s="47"/>
      <c r="G16" s="14"/>
      <c r="H16" s="14"/>
      <c r="I16" s="14"/>
      <c r="J16" s="14"/>
      <c r="K16" s="14"/>
    </row>
    <row r="17" spans="1:6" ht="57" x14ac:dyDescent="0.25">
      <c r="A17" s="25" t="s">
        <v>0</v>
      </c>
      <c r="B17" s="25" t="s">
        <v>1</v>
      </c>
      <c r="C17" s="25" t="s">
        <v>2</v>
      </c>
      <c r="D17" s="44" t="s">
        <v>161</v>
      </c>
      <c r="E17" s="44" t="s">
        <v>162</v>
      </c>
      <c r="F17" s="44" t="s">
        <v>160</v>
      </c>
    </row>
    <row r="18" spans="1:6" ht="28.5" x14ac:dyDescent="0.25">
      <c r="A18" s="37"/>
      <c r="B18" s="26" t="s">
        <v>94</v>
      </c>
      <c r="C18" s="25" t="s">
        <v>5</v>
      </c>
      <c r="D18" s="27">
        <v>221416.28</v>
      </c>
      <c r="E18" s="27">
        <v>83548.509999999995</v>
      </c>
      <c r="F18" s="41">
        <f t="shared" ref="F18:F72" si="0">(E18-D18)/D18</f>
        <v>-0.62266320254319163</v>
      </c>
    </row>
    <row r="19" spans="1:6" x14ac:dyDescent="0.25">
      <c r="A19" s="38">
        <v>1</v>
      </c>
      <c r="B19" s="32" t="s">
        <v>95</v>
      </c>
      <c r="C19" s="28" t="s">
        <v>7</v>
      </c>
      <c r="D19" s="30">
        <v>10727.29</v>
      </c>
      <c r="E19" s="30">
        <v>3457.02</v>
      </c>
      <c r="F19" s="40">
        <f t="shared" si="0"/>
        <v>-0.67773594262856696</v>
      </c>
    </row>
    <row r="20" spans="1:6" x14ac:dyDescent="0.25">
      <c r="A20" s="38"/>
      <c r="B20" s="32" t="s">
        <v>96</v>
      </c>
      <c r="C20" s="28"/>
      <c r="D20" s="31"/>
      <c r="E20" s="31"/>
      <c r="F20" s="40"/>
    </row>
    <row r="21" spans="1:6" x14ac:dyDescent="0.25">
      <c r="A21" s="38" t="s">
        <v>124</v>
      </c>
      <c r="B21" s="32" t="s">
        <v>74</v>
      </c>
      <c r="C21" s="28" t="s">
        <v>7</v>
      </c>
      <c r="D21" s="30">
        <v>1703.28</v>
      </c>
      <c r="E21" s="31">
        <v>20.03</v>
      </c>
      <c r="F21" s="40">
        <f t="shared" si="0"/>
        <v>-0.9882403362923301</v>
      </c>
    </row>
    <row r="22" spans="1:6" x14ac:dyDescent="0.25">
      <c r="A22" s="38" t="s">
        <v>125</v>
      </c>
      <c r="B22" s="32" t="s">
        <v>75</v>
      </c>
      <c r="C22" s="28" t="s">
        <v>7</v>
      </c>
      <c r="D22" s="30">
        <v>1953.32</v>
      </c>
      <c r="E22" s="31">
        <v>214.59</v>
      </c>
      <c r="F22" s="40">
        <f t="shared" si="0"/>
        <v>-0.89014088833370875</v>
      </c>
    </row>
    <row r="23" spans="1:6" x14ac:dyDescent="0.25">
      <c r="A23" s="38" t="s">
        <v>167</v>
      </c>
      <c r="B23" s="32" t="s">
        <v>107</v>
      </c>
      <c r="C23" s="28" t="s">
        <v>7</v>
      </c>
      <c r="D23" s="30">
        <v>7070.69</v>
      </c>
      <c r="E23" s="30">
        <v>3222.39</v>
      </c>
      <c r="F23" s="40">
        <f t="shared" si="0"/>
        <v>-0.54426088542985196</v>
      </c>
    </row>
    <row r="24" spans="1:6" x14ac:dyDescent="0.25">
      <c r="A24" s="38">
        <v>2</v>
      </c>
      <c r="B24" s="32" t="s">
        <v>98</v>
      </c>
      <c r="C24" s="28" t="s">
        <v>7</v>
      </c>
      <c r="D24" s="30">
        <v>29170.95</v>
      </c>
      <c r="E24" s="30">
        <v>13014.58</v>
      </c>
      <c r="F24" s="40">
        <f t="shared" si="0"/>
        <v>-0.55385134868764985</v>
      </c>
    </row>
    <row r="25" spans="1:6" x14ac:dyDescent="0.25">
      <c r="A25" s="38"/>
      <c r="B25" s="32" t="s">
        <v>96</v>
      </c>
      <c r="C25" s="28"/>
      <c r="D25" s="31"/>
      <c r="E25" s="31"/>
      <c r="F25" s="40"/>
    </row>
    <row r="26" spans="1:6" x14ac:dyDescent="0.25">
      <c r="A26" s="38" t="s">
        <v>127</v>
      </c>
      <c r="B26" s="32" t="s">
        <v>77</v>
      </c>
      <c r="C26" s="28" t="s">
        <v>7</v>
      </c>
      <c r="D26" s="30">
        <v>26873.279999999999</v>
      </c>
      <c r="E26" s="30">
        <v>11985.63</v>
      </c>
      <c r="F26" s="40">
        <f t="shared" si="0"/>
        <v>-0.55399452541706862</v>
      </c>
    </row>
    <row r="27" spans="1:6" x14ac:dyDescent="0.25">
      <c r="A27" s="38" t="s">
        <v>126</v>
      </c>
      <c r="B27" s="32" t="s">
        <v>78</v>
      </c>
      <c r="C27" s="28" t="s">
        <v>7</v>
      </c>
      <c r="D27" s="30">
        <v>2297.67</v>
      </c>
      <c r="E27" s="30">
        <v>1028.96</v>
      </c>
      <c r="F27" s="40">
        <f t="shared" si="0"/>
        <v>-0.55217241814533857</v>
      </c>
    </row>
    <row r="28" spans="1:6" x14ac:dyDescent="0.25">
      <c r="A28" s="38">
        <v>3</v>
      </c>
      <c r="B28" s="32" t="s">
        <v>14</v>
      </c>
      <c r="C28" s="33" t="s">
        <v>7</v>
      </c>
      <c r="D28" s="30">
        <v>130613.8</v>
      </c>
      <c r="E28" s="30">
        <v>56375.56</v>
      </c>
      <c r="F28" s="40">
        <f t="shared" si="0"/>
        <v>-0.56837975772850957</v>
      </c>
    </row>
    <row r="29" spans="1:6" x14ac:dyDescent="0.25">
      <c r="A29" s="38">
        <v>4</v>
      </c>
      <c r="B29" s="32" t="s">
        <v>99</v>
      </c>
      <c r="C29" s="33" t="s">
        <v>7</v>
      </c>
      <c r="D29" s="30">
        <v>21442.3</v>
      </c>
      <c r="E29" s="30">
        <v>2399.04</v>
      </c>
      <c r="F29" s="40">
        <f t="shared" si="0"/>
        <v>-0.88811648004178656</v>
      </c>
    </row>
    <row r="30" spans="1:6" x14ac:dyDescent="0.25">
      <c r="A30" s="38"/>
      <c r="B30" s="32" t="s">
        <v>96</v>
      </c>
      <c r="C30" s="28"/>
      <c r="D30" s="31"/>
      <c r="E30" s="31"/>
      <c r="F30" s="40"/>
    </row>
    <row r="31" spans="1:6" ht="30" x14ac:dyDescent="0.25">
      <c r="A31" s="38" t="s">
        <v>128</v>
      </c>
      <c r="B31" s="32" t="s">
        <v>109</v>
      </c>
      <c r="C31" s="33" t="s">
        <v>7</v>
      </c>
      <c r="D31" s="30">
        <v>21442.3</v>
      </c>
      <c r="E31" s="30">
        <v>2399.04</v>
      </c>
      <c r="F31" s="40">
        <f t="shared" si="0"/>
        <v>-0.88811648004178656</v>
      </c>
    </row>
    <row r="32" spans="1:6" x14ac:dyDescent="0.25">
      <c r="A32" s="38">
        <v>5</v>
      </c>
      <c r="B32" s="32" t="s">
        <v>112</v>
      </c>
      <c r="C32" s="28" t="s">
        <v>7</v>
      </c>
      <c r="D32" s="30">
        <v>9032.31</v>
      </c>
      <c r="E32" s="30">
        <v>4509.96</v>
      </c>
      <c r="F32" s="40">
        <f t="shared" si="0"/>
        <v>-0.5006858710562414</v>
      </c>
    </row>
    <row r="33" spans="1:6" x14ac:dyDescent="0.25">
      <c r="A33" s="38">
        <v>6</v>
      </c>
      <c r="B33" s="32" t="s">
        <v>80</v>
      </c>
      <c r="C33" s="28" t="s">
        <v>7</v>
      </c>
      <c r="D33" s="30">
        <v>16679.32</v>
      </c>
      <c r="E33" s="30">
        <v>3680.79</v>
      </c>
      <c r="F33" s="40">
        <f t="shared" si="0"/>
        <v>-0.77932014014959838</v>
      </c>
    </row>
    <row r="34" spans="1:6" ht="30" x14ac:dyDescent="0.25">
      <c r="A34" s="38" t="s">
        <v>148</v>
      </c>
      <c r="B34" s="32" t="s">
        <v>113</v>
      </c>
      <c r="C34" s="28" t="s">
        <v>7</v>
      </c>
      <c r="D34" s="30">
        <v>2200</v>
      </c>
      <c r="E34" s="31">
        <v>558</v>
      </c>
      <c r="F34" s="40">
        <f t="shared" si="0"/>
        <v>-0.74636363636363634</v>
      </c>
    </row>
    <row r="35" spans="1:6" x14ac:dyDescent="0.25">
      <c r="A35" s="38" t="s">
        <v>184</v>
      </c>
      <c r="B35" s="32" t="s">
        <v>18</v>
      </c>
      <c r="C35" s="28" t="s">
        <v>7</v>
      </c>
      <c r="D35" s="30">
        <v>7669.23</v>
      </c>
      <c r="E35" s="30">
        <v>2400.5</v>
      </c>
      <c r="F35" s="40">
        <f t="shared" si="0"/>
        <v>-0.68699595656930357</v>
      </c>
    </row>
    <row r="36" spans="1:6" x14ac:dyDescent="0.25">
      <c r="A36" s="38" t="s">
        <v>185</v>
      </c>
      <c r="B36" s="32" t="s">
        <v>19</v>
      </c>
      <c r="C36" s="28" t="s">
        <v>7</v>
      </c>
      <c r="D36" s="30">
        <v>1411.39</v>
      </c>
      <c r="E36" s="31"/>
      <c r="F36" s="40">
        <f t="shared" si="0"/>
        <v>-1</v>
      </c>
    </row>
    <row r="37" spans="1:6" ht="30" x14ac:dyDescent="0.25">
      <c r="A37" s="38" t="s">
        <v>186</v>
      </c>
      <c r="B37" s="32" t="s">
        <v>20</v>
      </c>
      <c r="C37" s="28" t="s">
        <v>7</v>
      </c>
      <c r="D37" s="31">
        <v>28.16</v>
      </c>
      <c r="E37" s="31">
        <v>2.4500000000000002</v>
      </c>
      <c r="F37" s="40">
        <f t="shared" si="0"/>
        <v>-0.91299715909090917</v>
      </c>
    </row>
    <row r="38" spans="1:6" x14ac:dyDescent="0.25">
      <c r="A38" s="38" t="s">
        <v>187</v>
      </c>
      <c r="B38" s="32" t="s">
        <v>21</v>
      </c>
      <c r="C38" s="28" t="s">
        <v>7</v>
      </c>
      <c r="D38" s="31">
        <v>38.119999999999997</v>
      </c>
      <c r="E38" s="31">
        <v>21.49</v>
      </c>
      <c r="F38" s="40">
        <f t="shared" si="0"/>
        <v>-0.43625393494228754</v>
      </c>
    </row>
    <row r="39" spans="1:6" x14ac:dyDescent="0.25">
      <c r="A39" s="38" t="s">
        <v>188</v>
      </c>
      <c r="B39" s="32" t="s">
        <v>22</v>
      </c>
      <c r="C39" s="28" t="s">
        <v>7</v>
      </c>
      <c r="D39" s="31">
        <v>6.38</v>
      </c>
      <c r="E39" s="31"/>
      <c r="F39" s="40">
        <f t="shared" si="0"/>
        <v>-1</v>
      </c>
    </row>
    <row r="40" spans="1:6" x14ac:dyDescent="0.25">
      <c r="A40" s="38" t="s">
        <v>189</v>
      </c>
      <c r="B40" s="32" t="s">
        <v>30</v>
      </c>
      <c r="C40" s="28" t="s">
        <v>7</v>
      </c>
      <c r="D40" s="31">
        <v>250.1</v>
      </c>
      <c r="E40" s="31">
        <v>113.3</v>
      </c>
      <c r="F40" s="40">
        <f t="shared" si="0"/>
        <v>-0.54698120751699331</v>
      </c>
    </row>
    <row r="41" spans="1:6" x14ac:dyDescent="0.25">
      <c r="A41" s="38" t="s">
        <v>190</v>
      </c>
      <c r="B41" s="32" t="s">
        <v>82</v>
      </c>
      <c r="C41" s="28" t="s">
        <v>7</v>
      </c>
      <c r="D41" s="31">
        <v>928.18</v>
      </c>
      <c r="E41" s="31"/>
      <c r="F41" s="40">
        <f t="shared" si="0"/>
        <v>-1</v>
      </c>
    </row>
    <row r="42" spans="1:6" ht="30" x14ac:dyDescent="0.25">
      <c r="A42" s="38" t="s">
        <v>191</v>
      </c>
      <c r="B42" s="32" t="s">
        <v>29</v>
      </c>
      <c r="C42" s="28" t="s">
        <v>7</v>
      </c>
      <c r="D42" s="31">
        <v>348.21</v>
      </c>
      <c r="E42" s="31">
        <v>301.99</v>
      </c>
      <c r="F42" s="40">
        <f t="shared" si="0"/>
        <v>-0.13273599264811456</v>
      </c>
    </row>
    <row r="43" spans="1:6" ht="30" x14ac:dyDescent="0.25">
      <c r="A43" s="38" t="s">
        <v>192</v>
      </c>
      <c r="B43" s="32" t="s">
        <v>28</v>
      </c>
      <c r="C43" s="28" t="s">
        <v>7</v>
      </c>
      <c r="D43" s="31">
        <v>141.91</v>
      </c>
      <c r="E43" s="31"/>
      <c r="F43" s="40">
        <f t="shared" si="0"/>
        <v>-1</v>
      </c>
    </row>
    <row r="44" spans="1:6" x14ac:dyDescent="0.25">
      <c r="A44" s="38" t="s">
        <v>193</v>
      </c>
      <c r="B44" s="32" t="s">
        <v>31</v>
      </c>
      <c r="C44" s="28" t="s">
        <v>7</v>
      </c>
      <c r="D44" s="31">
        <v>746.57</v>
      </c>
      <c r="E44" s="31">
        <v>89.79</v>
      </c>
      <c r="F44" s="40">
        <f t="shared" si="0"/>
        <v>-0.87972996504011691</v>
      </c>
    </row>
    <row r="45" spans="1:6" x14ac:dyDescent="0.25">
      <c r="A45" s="38" t="s">
        <v>194</v>
      </c>
      <c r="B45" s="32" t="s">
        <v>27</v>
      </c>
      <c r="C45" s="28" t="s">
        <v>7</v>
      </c>
      <c r="D45" s="31">
        <v>507.74</v>
      </c>
      <c r="E45" s="31">
        <v>135.94</v>
      </c>
      <c r="F45" s="40">
        <f t="shared" si="0"/>
        <v>-0.73226454484578718</v>
      </c>
    </row>
    <row r="46" spans="1:6" x14ac:dyDescent="0.25">
      <c r="A46" s="38" t="s">
        <v>195</v>
      </c>
      <c r="B46" s="32" t="s">
        <v>32</v>
      </c>
      <c r="C46" s="28" t="s">
        <v>7</v>
      </c>
      <c r="D46" s="31">
        <v>17.809999999999999</v>
      </c>
      <c r="E46" s="31">
        <v>1.67</v>
      </c>
      <c r="F46" s="40">
        <f t="shared" si="0"/>
        <v>-0.90623245367770922</v>
      </c>
    </row>
    <row r="47" spans="1:6" x14ac:dyDescent="0.25">
      <c r="A47" s="38" t="s">
        <v>196</v>
      </c>
      <c r="B47" s="32" t="s">
        <v>33</v>
      </c>
      <c r="C47" s="28" t="s">
        <v>7</v>
      </c>
      <c r="D47" s="31">
        <v>40.18</v>
      </c>
      <c r="E47" s="31">
        <v>20.99</v>
      </c>
      <c r="F47" s="40">
        <f t="shared" si="0"/>
        <v>-0.47760079641612746</v>
      </c>
    </row>
    <row r="48" spans="1:6" ht="30" x14ac:dyDescent="0.25">
      <c r="A48" s="38" t="s">
        <v>197</v>
      </c>
      <c r="B48" s="32" t="s">
        <v>36</v>
      </c>
      <c r="C48" s="28" t="s">
        <v>7</v>
      </c>
      <c r="D48" s="30">
        <v>1802.21</v>
      </c>
      <c r="E48" s="31">
        <v>14.12</v>
      </c>
      <c r="F48" s="40">
        <f t="shared" si="0"/>
        <v>-0.99216517497960843</v>
      </c>
    </row>
    <row r="49" spans="1:6" x14ac:dyDescent="0.25">
      <c r="A49" s="38" t="s">
        <v>198</v>
      </c>
      <c r="B49" s="32" t="s">
        <v>35</v>
      </c>
      <c r="C49" s="33" t="s">
        <v>7</v>
      </c>
      <c r="D49" s="31">
        <v>83.12</v>
      </c>
      <c r="E49" s="31">
        <v>20.55</v>
      </c>
      <c r="F49" s="40">
        <f t="shared" si="0"/>
        <v>-0.75276708373435997</v>
      </c>
    </row>
    <row r="50" spans="1:6" x14ac:dyDescent="0.25">
      <c r="A50" s="38" t="s">
        <v>199</v>
      </c>
      <c r="B50" s="32" t="s">
        <v>83</v>
      </c>
      <c r="C50" s="28" t="s">
        <v>7</v>
      </c>
      <c r="D50" s="31">
        <v>460.03</v>
      </c>
      <c r="E50" s="28"/>
      <c r="F50" s="40">
        <f t="shared" si="0"/>
        <v>-1</v>
      </c>
    </row>
    <row r="51" spans="1:6" x14ac:dyDescent="0.25">
      <c r="A51" s="38">
        <v>7</v>
      </c>
      <c r="B51" s="32" t="s">
        <v>101</v>
      </c>
      <c r="C51" s="28" t="s">
        <v>7</v>
      </c>
      <c r="D51" s="30">
        <v>3750.3</v>
      </c>
      <c r="E51" s="31">
        <v>111.55</v>
      </c>
      <c r="F51" s="40">
        <f t="shared" si="0"/>
        <v>-0.97025571287630319</v>
      </c>
    </row>
    <row r="52" spans="1:6" x14ac:dyDescent="0.25">
      <c r="A52" s="38"/>
      <c r="B52" s="32" t="s">
        <v>96</v>
      </c>
      <c r="C52" s="28" t="s">
        <v>7</v>
      </c>
      <c r="D52" s="31"/>
      <c r="E52" s="31"/>
      <c r="F52" s="40"/>
    </row>
    <row r="53" spans="1:6" x14ac:dyDescent="0.25">
      <c r="A53" s="38" t="s">
        <v>168</v>
      </c>
      <c r="B53" s="32" t="s">
        <v>102</v>
      </c>
      <c r="C53" s="28" t="s">
        <v>7</v>
      </c>
      <c r="D53" s="30">
        <v>3750.3</v>
      </c>
      <c r="E53" s="31">
        <v>111.55</v>
      </c>
      <c r="F53" s="40">
        <f t="shared" si="0"/>
        <v>-0.97025571287630319</v>
      </c>
    </row>
    <row r="54" spans="1:6" ht="28.5" x14ac:dyDescent="0.25">
      <c r="A54" s="37" t="s">
        <v>40</v>
      </c>
      <c r="B54" s="26" t="s">
        <v>86</v>
      </c>
      <c r="C54" s="25" t="s">
        <v>5</v>
      </c>
      <c r="D54" s="27">
        <v>12232.86</v>
      </c>
      <c r="E54" s="27">
        <f>E55</f>
        <v>6526.2470000000012</v>
      </c>
      <c r="F54" s="41">
        <f t="shared" si="0"/>
        <v>-0.46649867651554905</v>
      </c>
    </row>
    <row r="55" spans="1:6" x14ac:dyDescent="0.25">
      <c r="A55" s="38">
        <v>8</v>
      </c>
      <c r="B55" s="32" t="s">
        <v>103</v>
      </c>
      <c r="C55" s="33" t="s">
        <v>7</v>
      </c>
      <c r="D55" s="30">
        <v>12232.86</v>
      </c>
      <c r="E55" s="30">
        <f>SUM(E57:E66)</f>
        <v>6526.2470000000012</v>
      </c>
      <c r="F55" s="40">
        <f t="shared" si="0"/>
        <v>-0.46649867651554905</v>
      </c>
    </row>
    <row r="56" spans="1:6" x14ac:dyDescent="0.25">
      <c r="A56" s="38"/>
      <c r="B56" s="32" t="s">
        <v>96</v>
      </c>
      <c r="C56" s="33"/>
      <c r="D56" s="31"/>
      <c r="E56" s="31"/>
      <c r="F56" s="40"/>
    </row>
    <row r="57" spans="1:6" ht="30" x14ac:dyDescent="0.25">
      <c r="A57" s="38" t="s">
        <v>149</v>
      </c>
      <c r="B57" s="32" t="s">
        <v>43</v>
      </c>
      <c r="C57" s="33" t="s">
        <v>7</v>
      </c>
      <c r="D57" s="30">
        <v>2982.89</v>
      </c>
      <c r="E57" s="30">
        <v>3524.68</v>
      </c>
      <c r="F57" s="40">
        <f t="shared" si="0"/>
        <v>0.18163257780206443</v>
      </c>
    </row>
    <row r="58" spans="1:6" x14ac:dyDescent="0.25">
      <c r="A58" s="38" t="s">
        <v>150</v>
      </c>
      <c r="B58" s="32" t="s">
        <v>78</v>
      </c>
      <c r="C58" s="33" t="s">
        <v>7</v>
      </c>
      <c r="D58" s="31">
        <v>255.04</v>
      </c>
      <c r="E58" s="31">
        <v>309.8</v>
      </c>
      <c r="F58" s="40">
        <f t="shared" si="0"/>
        <v>0.21471141781681313</v>
      </c>
    </row>
    <row r="59" spans="1:6" x14ac:dyDescent="0.25">
      <c r="A59" s="38" t="s">
        <v>151</v>
      </c>
      <c r="B59" s="32" t="s">
        <v>88</v>
      </c>
      <c r="C59" s="33" t="s">
        <v>7</v>
      </c>
      <c r="D59" s="31">
        <v>148.09</v>
      </c>
      <c r="E59" s="30">
        <v>45.576999999999998</v>
      </c>
      <c r="F59" s="49">
        <f t="shared" si="0"/>
        <v>-0.69223445202241884</v>
      </c>
    </row>
    <row r="60" spans="1:6" ht="30" x14ac:dyDescent="0.25">
      <c r="A60" s="38" t="s">
        <v>152</v>
      </c>
      <c r="B60" s="32" t="s">
        <v>51</v>
      </c>
      <c r="C60" s="28" t="s">
        <v>7</v>
      </c>
      <c r="D60" s="31">
        <v>541.75</v>
      </c>
      <c r="E60" s="28">
        <v>238.02</v>
      </c>
      <c r="F60" s="40">
        <f t="shared" si="0"/>
        <v>-0.56064605445316107</v>
      </c>
    </row>
    <row r="61" spans="1:6" x14ac:dyDescent="0.25">
      <c r="A61" s="38" t="s">
        <v>153</v>
      </c>
      <c r="B61" s="32" t="s">
        <v>90</v>
      </c>
      <c r="C61" s="33" t="s">
        <v>7</v>
      </c>
      <c r="D61" s="31">
        <v>800.35</v>
      </c>
      <c r="E61" s="31">
        <v>281.85000000000002</v>
      </c>
      <c r="F61" s="40">
        <f t="shared" si="0"/>
        <v>-0.6478415693134254</v>
      </c>
    </row>
    <row r="62" spans="1:6" x14ac:dyDescent="0.25">
      <c r="A62" s="38" t="s">
        <v>154</v>
      </c>
      <c r="B62" s="32" t="s">
        <v>104</v>
      </c>
      <c r="C62" s="33" t="s">
        <v>7</v>
      </c>
      <c r="D62" s="31">
        <v>200.16</v>
      </c>
      <c r="E62" s="31">
        <v>122</v>
      </c>
      <c r="F62" s="40">
        <f t="shared" si="0"/>
        <v>-0.39048760991207032</v>
      </c>
    </row>
    <row r="63" spans="1:6" x14ac:dyDescent="0.25">
      <c r="A63" s="38" t="s">
        <v>155</v>
      </c>
      <c r="B63" s="32" t="s">
        <v>46</v>
      </c>
      <c r="C63" s="33" t="s">
        <v>7</v>
      </c>
      <c r="D63" s="30">
        <v>6493.2</v>
      </c>
      <c r="E63" s="30">
        <v>1618.31</v>
      </c>
      <c r="F63" s="40">
        <f t="shared" si="0"/>
        <v>-0.750768496273024</v>
      </c>
    </row>
    <row r="64" spans="1:6" x14ac:dyDescent="0.25">
      <c r="A64" s="38" t="s">
        <v>156</v>
      </c>
      <c r="B64" s="32" t="s">
        <v>47</v>
      </c>
      <c r="C64" s="33" t="s">
        <v>7</v>
      </c>
      <c r="D64" s="31">
        <v>26.17</v>
      </c>
      <c r="E64" s="31">
        <v>14.85</v>
      </c>
      <c r="F64" s="40">
        <f t="shared" si="0"/>
        <v>-0.43255636224684757</v>
      </c>
    </row>
    <row r="65" spans="1:6" x14ac:dyDescent="0.25">
      <c r="A65" s="38" t="s">
        <v>157</v>
      </c>
      <c r="B65" s="32" t="s">
        <v>48</v>
      </c>
      <c r="C65" s="28" t="s">
        <v>7</v>
      </c>
      <c r="D65" s="28">
        <v>447.84</v>
      </c>
      <c r="E65" s="28">
        <v>214.86</v>
      </c>
      <c r="F65" s="40">
        <f t="shared" si="0"/>
        <v>-0.52023043944265801</v>
      </c>
    </row>
    <row r="66" spans="1:6" ht="30" x14ac:dyDescent="0.25">
      <c r="A66" s="38" t="s">
        <v>158</v>
      </c>
      <c r="B66" s="32" t="s">
        <v>49</v>
      </c>
      <c r="C66" s="28" t="s">
        <v>7</v>
      </c>
      <c r="D66" s="31">
        <v>337.37</v>
      </c>
      <c r="E66" s="31">
        <v>156.30000000000001</v>
      </c>
      <c r="F66" s="40">
        <f t="shared" si="0"/>
        <v>-0.53671043661262108</v>
      </c>
    </row>
    <row r="67" spans="1:6" x14ac:dyDescent="0.25">
      <c r="A67" s="37" t="s">
        <v>53</v>
      </c>
      <c r="B67" s="26" t="s">
        <v>114</v>
      </c>
      <c r="C67" s="35" t="s">
        <v>7</v>
      </c>
      <c r="D67" s="27">
        <v>233649.15</v>
      </c>
      <c r="E67" s="27">
        <f>E18+E54</f>
        <v>90074.756999999998</v>
      </c>
      <c r="F67" s="41">
        <f t="shared" si="0"/>
        <v>-0.61448711882752405</v>
      </c>
    </row>
    <row r="68" spans="1:6" x14ac:dyDescent="0.25">
      <c r="A68" s="37" t="s">
        <v>55</v>
      </c>
      <c r="B68" s="26" t="s">
        <v>108</v>
      </c>
      <c r="C68" s="35" t="s">
        <v>7</v>
      </c>
      <c r="D68" s="27">
        <v>142936.89000000001</v>
      </c>
      <c r="E68" s="36"/>
      <c r="F68" s="41">
        <f t="shared" si="0"/>
        <v>-1</v>
      </c>
    </row>
    <row r="69" spans="1:6" x14ac:dyDescent="0.25">
      <c r="A69" s="37" t="s">
        <v>57</v>
      </c>
      <c r="B69" s="26" t="s">
        <v>58</v>
      </c>
      <c r="C69" s="25" t="s">
        <v>7</v>
      </c>
      <c r="D69" s="27">
        <v>376586.03</v>
      </c>
      <c r="E69" s="27">
        <f>E67</f>
        <v>90074.756999999998</v>
      </c>
      <c r="F69" s="41">
        <f t="shared" si="0"/>
        <v>-0.76081227176695865</v>
      </c>
    </row>
    <row r="70" spans="1:6" x14ac:dyDescent="0.25">
      <c r="A70" s="37" t="s">
        <v>59</v>
      </c>
      <c r="B70" s="26" t="s">
        <v>60</v>
      </c>
      <c r="C70" s="25" t="s">
        <v>163</v>
      </c>
      <c r="D70" s="27">
        <v>376586.03</v>
      </c>
      <c r="E70" s="52">
        <v>209625.42</v>
      </c>
      <c r="F70" s="41">
        <f t="shared" si="0"/>
        <v>-0.44335316952676124</v>
      </c>
    </row>
    <row r="71" spans="1:6" ht="16.5" x14ac:dyDescent="0.25">
      <c r="A71" s="37" t="s">
        <v>61</v>
      </c>
      <c r="B71" s="26" t="s">
        <v>62</v>
      </c>
      <c r="C71" s="36" t="s">
        <v>179</v>
      </c>
      <c r="D71" s="27">
        <v>4976.8</v>
      </c>
      <c r="E71" s="27">
        <v>2770.26</v>
      </c>
      <c r="F71" s="41">
        <f t="shared" si="0"/>
        <v>-0.44336521459572414</v>
      </c>
    </row>
    <row r="72" spans="1:6" ht="16.5" x14ac:dyDescent="0.25">
      <c r="A72" s="37" t="s">
        <v>64</v>
      </c>
      <c r="B72" s="25" t="s">
        <v>68</v>
      </c>
      <c r="C72" s="25" t="s">
        <v>181</v>
      </c>
      <c r="D72" s="36">
        <v>75.67</v>
      </c>
      <c r="E72" s="51">
        <f>E69/E71</f>
        <v>32.514910874791532</v>
      </c>
      <c r="F72" s="41">
        <f t="shared" si="0"/>
        <v>-0.57030645070977226</v>
      </c>
    </row>
  </sheetData>
  <mergeCells count="2">
    <mergeCell ref="A8:F8"/>
    <mergeCell ref="A13:F13"/>
  </mergeCells>
  <pageMargins left="0.7" right="0.7" top="0.75" bottom="0.75" header="0.3" footer="0.3"/>
  <pageSetup paperSize="9" orientation="portrait" r:id="rId1"/>
  <ignoredErrors>
    <ignoredError sqref="E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эл.эн</vt:lpstr>
      <vt:lpstr>тепло</vt:lpstr>
      <vt:lpstr>хоз.пит</vt:lpstr>
      <vt:lpstr>пром.вод</vt:lpstr>
      <vt:lpstr>хоз.фек</vt:lpstr>
      <vt:lpstr>пром.кан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Валеева</dc:creator>
  <cp:lastModifiedBy>Екатерина Валеева</cp:lastModifiedBy>
  <dcterms:created xsi:type="dcterms:W3CDTF">2019-07-25T03:06:54Z</dcterms:created>
  <dcterms:modified xsi:type="dcterms:W3CDTF">2019-07-25T09:07:11Z</dcterms:modified>
</cp:coreProperties>
</file>