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1250"/>
  </bookViews>
  <sheets>
    <sheet name="приложение 5" sheetId="1" r:id="rId1"/>
  </sheets>
  <definedNames>
    <definedName name="_xlnm.Print_Area" localSheetId="0">'приложение 5'!$A$1:$Z$35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56" i="1" l="1"/>
  <c r="K56" i="1"/>
  <c r="N55" i="1"/>
  <c r="N53" i="1" s="1"/>
  <c r="N52" i="1" s="1"/>
  <c r="K55" i="1"/>
  <c r="K53" i="1" s="1"/>
  <c r="K52" i="1" s="1"/>
  <c r="M54" i="1"/>
  <c r="M53" i="1" s="1"/>
  <c r="M52" i="1" s="1"/>
  <c r="K54" i="1"/>
  <c r="L53" i="1"/>
  <c r="L52" i="1" s="1"/>
  <c r="J53" i="1"/>
  <c r="J52" i="1" s="1"/>
  <c r="I53" i="1"/>
  <c r="I52" i="1" s="1"/>
  <c r="N16" i="1" l="1"/>
  <c r="M16" i="1"/>
  <c r="K16" i="1"/>
  <c r="J16" i="1"/>
  <c r="I16" i="1"/>
  <c r="K19" i="1"/>
  <c r="K20" i="1"/>
  <c r="K21" i="1"/>
  <c r="K22" i="1"/>
  <c r="K23" i="1"/>
  <c r="K24" i="1"/>
  <c r="K25" i="1"/>
  <c r="K26" i="1"/>
  <c r="K27" i="1"/>
  <c r="K28" i="1"/>
  <c r="K29" i="1"/>
  <c r="K30" i="1"/>
  <c r="K31" i="1"/>
  <c r="K32" i="1"/>
  <c r="K33" i="1"/>
  <c r="K34" i="1"/>
  <c r="K35" i="1"/>
  <c r="K18" i="1"/>
  <c r="Y51" i="1" l="1"/>
  <c r="K51" i="1"/>
  <c r="Y50" i="1"/>
  <c r="K50" i="1"/>
  <c r="K49" i="1" s="1"/>
  <c r="K48" i="1" s="1"/>
  <c r="N49" i="1"/>
  <c r="N48" i="1" s="1"/>
  <c r="M49" i="1"/>
  <c r="M48" i="1" s="1"/>
  <c r="J49" i="1"/>
  <c r="J48" i="1" s="1"/>
  <c r="I49" i="1"/>
  <c r="I48" i="1" s="1"/>
  <c r="Y47" i="1" l="1"/>
  <c r="N47" i="1"/>
  <c r="K47" i="1"/>
  <c r="Y46" i="1"/>
  <c r="N46" i="1"/>
  <c r="K46" i="1"/>
  <c r="K45" i="1" s="1"/>
  <c r="K44" i="1" s="1"/>
  <c r="N45" i="1"/>
  <c r="N44" i="1" s="1"/>
  <c r="M45" i="1"/>
  <c r="M44" i="1" s="1"/>
  <c r="J45" i="1"/>
  <c r="J44" i="1" s="1"/>
  <c r="I45" i="1"/>
  <c r="I44" i="1" s="1"/>
  <c r="P44" i="1"/>
  <c r="O44" i="1"/>
  <c r="K43" i="1" l="1"/>
  <c r="Y42" i="1"/>
  <c r="K42" i="1"/>
  <c r="Y41" i="1"/>
  <c r="K41" i="1"/>
  <c r="N40" i="1"/>
  <c r="M40" i="1"/>
  <c r="K40" i="1"/>
  <c r="J40" i="1"/>
  <c r="I40" i="1"/>
  <c r="Y39" i="1" l="1"/>
  <c r="K39" i="1"/>
  <c r="Y38" i="1"/>
  <c r="K38" i="1"/>
  <c r="N37" i="1"/>
  <c r="M37" i="1"/>
  <c r="J37" i="1"/>
  <c r="J36" i="1" s="1"/>
  <c r="I37" i="1"/>
  <c r="I36" i="1" s="1"/>
  <c r="N36" i="1"/>
  <c r="M36" i="1"/>
  <c r="K37" i="1" l="1"/>
  <c r="K36" i="1" s="1"/>
  <c r="M23" i="1" l="1"/>
  <c r="M22" i="1"/>
  <c r="M21" i="1"/>
  <c r="M20" i="1"/>
  <c r="N17" i="1" l="1"/>
  <c r="M26" i="1"/>
  <c r="M25" i="1"/>
  <c r="M19" i="1"/>
  <c r="M18" i="1"/>
  <c r="J17" i="1" l="1"/>
  <c r="I17" i="1"/>
  <c r="O16" i="1" l="1"/>
  <c r="P16" i="1"/>
  <c r="Y20" i="1"/>
  <c r="Y26" i="1"/>
  <c r="Y25" i="1"/>
  <c r="Y24" i="1"/>
  <c r="Y23" i="1"/>
  <c r="Y22" i="1"/>
  <c r="Y21" i="1"/>
  <c r="Y19" i="1"/>
  <c r="Y18" i="1"/>
  <c r="M24" i="1"/>
  <c r="M17" i="1" s="1"/>
  <c r="K17" i="1" l="1"/>
</calcChain>
</file>

<file path=xl/sharedStrings.xml><?xml version="1.0" encoding="utf-8"?>
<sst xmlns="http://schemas.openxmlformats.org/spreadsheetml/2006/main" count="242" uniqueCount="107">
  <si>
    <t>№ п/п</t>
  </si>
  <si>
    <t>Информация о плановых и фактических объемах предоставления регулируемых услуг</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</si>
  <si>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</si>
  <si>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</si>
  <si>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</si>
  <si>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</si>
  <si>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</si>
  <si>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Период предоставления услуги в рамках инвестиционной программы</t>
  </si>
  <si>
    <t>План</t>
  </si>
  <si>
    <t>Факт</t>
  </si>
  <si>
    <t>Информация о фактических условиях и размерах финансирования инвестиционной программы, тысяч тенге</t>
  </si>
  <si>
    <t>Отклонение</t>
  </si>
  <si>
    <t>Причины отклонения</t>
  </si>
  <si>
    <t>Собственные средства</t>
  </si>
  <si>
    <t>Заемные средства</t>
  </si>
  <si>
    <t>Бюджетные средства</t>
  </si>
  <si>
    <t>Амортизация</t>
  </si>
  <si>
    <t>Прибыль</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</si>
  <si>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</si>
  <si>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</si>
  <si>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</si>
  <si>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Снижение износа (физического) основных фондов (активов), %, по годам реализации в зависимости от утвержденной инвестиционной программы</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</si>
  <si>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</si>
  <si>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</si>
  <si>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Факт прошлого года</t>
  </si>
  <si>
    <t>Факт текущего года</t>
  </si>
  <si>
    <t>Сумма инвестиционной программы, тыс. тенге без НДС</t>
  </si>
  <si>
    <t>ИТОГО</t>
  </si>
  <si>
    <t>Повышение качества и надежности предоставляемой услуги за счет снижения риска возникновения аварийных ситуаций</t>
  </si>
  <si>
    <t>Улучшение производственных показателей, %, по годам реализации в зависимости от утвержденной инвестиционной программы</t>
  </si>
  <si>
    <t>Замена опор на ВЛ-3 кВ  Фидера №1</t>
  </si>
  <si>
    <t>шт</t>
  </si>
  <si>
    <t>услуга</t>
  </si>
  <si>
    <t>Отклонений не имеется</t>
  </si>
  <si>
    <t xml:space="preserve">Мероприятие не выполнено </t>
  </si>
  <si>
    <t>По факту выполненных работ</t>
  </si>
  <si>
    <t>Повышение качества и надежности оказываемой услуги при выполнении мероприятия</t>
  </si>
  <si>
    <t>Повышение качества и надежности предоставляемой услуги за счет повышения оперативности выполнения работ</t>
  </si>
  <si>
    <t>Инвестиции 2024 года</t>
  </si>
  <si>
    <t>2024 год</t>
  </si>
  <si>
    <t>Приобретение ТМЦ для ремонта ВЛ-10 кВ фидера "Берег-3"</t>
  </si>
  <si>
    <t>м</t>
  </si>
  <si>
    <t>Приобретение КТП 400 3/0,4 кВ №3</t>
  </si>
  <si>
    <t>компл</t>
  </si>
  <si>
    <t>Приобретение разъединителей 110 кВ (ГПП-4)</t>
  </si>
  <si>
    <t>Приобретение высоковольтной установки для испытания кабеля из сшитого полиэтилена</t>
  </si>
  <si>
    <t>Приобретение автовышки 45 м</t>
  </si>
  <si>
    <t>Приобретение жилого вагончика</t>
  </si>
  <si>
    <t>Разработка проекта оснащения подстанции ЦЭСиП телемеханикой, телесигнализацией</t>
  </si>
  <si>
    <t>Оснащение техники для диспетчерского аппарата</t>
  </si>
  <si>
    <t>9.1</t>
  </si>
  <si>
    <t>9.2</t>
  </si>
  <si>
    <t>9.3</t>
  </si>
  <si>
    <t>9.4</t>
  </si>
  <si>
    <t>9.5</t>
  </si>
  <si>
    <t>9.6</t>
  </si>
  <si>
    <t>9.7</t>
  </si>
  <si>
    <t>9.8</t>
  </si>
  <si>
    <t>9.9</t>
  </si>
  <si>
    <t>МОНОБЛОК ALL-IN-ONE 24-DF1077UR (60K87EA)</t>
  </si>
  <si>
    <t>ИСТОЧНИК БЕСПЕРЕБОЙНОГО ПИТАНИЯ APC BACK-UPS BE700G</t>
  </si>
  <si>
    <t>ТЕЛЕФОН IP SIP-T43U</t>
  </si>
  <si>
    <t>МОДУЛЬ РАСШИРЕНИЯ YEALINK EXP43</t>
  </si>
  <si>
    <t>МФУ VERSALINK C7120 (C7101V_S)</t>
  </si>
  <si>
    <t>ТЕЛЕВИЗОР 55" LED 3840X2160</t>
  </si>
  <si>
    <t>КАМЕРА IP 5МП, 2,8-8ММ, 2592Х1944</t>
  </si>
  <si>
    <t>ВИДЕОРЕГИСТРАТОР DS-7616NI-Q2 HIKVISION НА 16 IP КАМЕР</t>
  </si>
  <si>
    <t>Услуга по передаче и распределению электрической энергии</t>
  </si>
  <si>
    <t>Приложение 5</t>
  </si>
  <si>
    <t>к Правилам осуществления</t>
  </si>
  <si>
    <t>деятельности субъектами</t>
  </si>
  <si>
    <t>естественных монополий</t>
  </si>
  <si>
    <t>форма 1</t>
  </si>
  <si>
    <t xml:space="preserve">Информация об исполнении утвержденной инвестиционной программы по итогам 2024 года </t>
  </si>
  <si>
    <t>Балхашское региональное предприятие "ЭнергоСети" ТОО «Kazakhmys Distribution (Казахмыс Дистрибьюшн)</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</si>
  <si>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</si>
  <si>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наименование субъекта естественной монополии, вид деятельности</t>
  </si>
  <si>
    <t>Услуги по отводу сточных вод (промышленная канализация)</t>
  </si>
  <si>
    <t>Оформление земли под канализационные колодцы</t>
  </si>
  <si>
    <t>не имеются</t>
  </si>
  <si>
    <t>Приобретение погрузчика фронтального</t>
  </si>
  <si>
    <t>Мероприятие не выполнено</t>
  </si>
  <si>
    <t>Повышение качества и надежности предоставляемой услуги за счет повышения оперативности выполнения плановых ремонтных работ и устранения аварийных ситуаций</t>
  </si>
  <si>
    <t>Приобретение автомобилей</t>
  </si>
  <si>
    <t>Обеспечение необходимых условий труда работникам предприятия</t>
  </si>
  <si>
    <t>Услуга подачи воды по распределительным сетям (промышленное водоснабжение)</t>
  </si>
  <si>
    <t>Замена промышленного трубопровода водоснабжения диаметром Ф 630 мм ЦТТ ТВС в районе стоянки ЗОЦМ в сторону РМЗ</t>
  </si>
  <si>
    <t>Повышение качества и надежности предоставляемой услуги при выполнении мероприятия</t>
  </si>
  <si>
    <t>Замена насосного агрегата 300Д70 с двигателем</t>
  </si>
  <si>
    <t>ИТОГО 2024</t>
  </si>
  <si>
    <t>Услуги по передаче и распределению тепловой энергии</t>
  </si>
  <si>
    <t>Приобретение теплоизоляционых экранов для запорной арматуры</t>
  </si>
  <si>
    <t>В связи с отсутствием финансирования в результате снижения объемов предоставляемой услуги</t>
  </si>
  <si>
    <t>Реализация проекта "Установка АПС в мастерскую насосной службы"</t>
  </si>
  <si>
    <t>Разработка и реализация коммерческого учета энергоносителей в системе теплоснабжения для ЦТВС</t>
  </si>
  <si>
    <t>По факту заключенного договора</t>
  </si>
  <si>
    <t>Реализация проекта "Монтаж коллектора хоз. фекальной канализации от склада №1 до колодца гасителя" (изменение трассировки) 1 этап</t>
  </si>
  <si>
    <t>Повышение качества и надежности оказываемой услуги при реализации проекта  мероприятия</t>
  </si>
  <si>
    <t>Реализация проекта "Установка АПС" на насосную станцию Фекальная 1А</t>
  </si>
  <si>
    <t>Повышение качества и надежности оказываемой услуги при завершении монтажа трубопровода</t>
  </si>
  <si>
    <t xml:space="preserve"> Услуги по отводу сточных вод (хоз. Фекальная канализация)</t>
  </si>
  <si>
    <t>Услуги подачи воды по распределительным сетям (хоз. питьевое водоснабжение)</t>
  </si>
  <si>
    <t>Замена хоз.питьевого трубопровода водоснабжения Ф 377 мм от стоянки ЗОЦМ до РМЗ</t>
  </si>
  <si>
    <t>Прилагается</t>
  </si>
  <si>
    <t>Повышение качества и надежности предоставляемой услуги за счет снижения риска возникновения при реализации мероприятия</t>
  </si>
  <si>
    <t>Замена хоз. питьевого трубопровода водоснабжения диам. 377мм от управления ТОО Казахмыс смелтинг до РМЗ</t>
  </si>
  <si>
    <t>Мероприятие не исполнено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</si>
</sst>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_-;\-* #,##0.00\ _₸_-;_-* &quot;-&quot;??\ _₸_-;_-@_-"/>
    <numFmt numFmtId="165" formatCode="0.0%"/>
    <numFmt numFmtId="166" formatCode="#,##0.000"/>
    <numFmt numFmtId="167" formatCode="_-* #,##0.00_р_._-;\-* #,##0.00_р_._-;_-* &quot;-&quot;??_р_._-;_-@_-"/>
  </numFmts>
  <fonts count="13" x14ac:knownFonts="1">
    <font>
      <sz val="11"/>
      <color theme="1"/>
      <name val="Calibri"/>
      <family val="2"/>
      <scheme val="minor"/>
    </font>
    <font>
      <sz val="11"/>
      <color theme="1"/>
      <name val="Calibri"/>
      <family val="2"/>
      <charset val="204"/>
      <scheme val="minor"/>
    </font>
    <font>
      <sz val="12"/>
      <color rgb="FF000000"/>
      <name val="Times New Roman"/>
      <family val="1"/>
      <charset val="204"/>
    </font>
    <font>
      <b/>
      <sz val="12"/>
      <color rgb="FF000000"/>
      <name val="Times New Roman"/>
      <family val="1"/>
      <charset val="204"/>
    </font>
    <font>
      <sz val="11"/>
      <color theme="1"/>
      <name val="Calibri"/>
      <family val="2"/>
      <scheme val="minor"/>
    </font>
    <font>
      <sz val="12"/>
      <color theme="1"/>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u/>
      <sz val="11"/>
      <color theme="10"/>
      <name val="Calibri"/>
      <family val="2"/>
      <charset val="204"/>
      <scheme val="minor"/>
    </font>
    <font>
      <sz val="13"/>
      <name val="Times New Roman"/>
      <family val="1"/>
      <charset val="204"/>
    </font>
    <font>
      <sz val="10"/>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4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4" fillId="0" borderId="0"/>
    <xf numFmtId="167" fontId="1" fillId="0" borderId="0" applyFont="0" applyFill="0" applyBorder="0" applyAlignment="0" applyProtection="0"/>
    <xf numFmtId="0" fontId="9" fillId="0" borderId="0" applyNumberFormat="0" applyFill="0" applyBorder="0" applyAlignment="0" applyProtection="0"/>
  </cellStyleXfs>
  <cellXfs count="204">
    <xf numFmtId="0" fontId="0" fillId="0" borderId="0" xfId="0"/>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9" xfId="1" applyFont="1" applyFill="1" applyBorder="1" applyAlignment="1">
      <alignment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4" fontId="6"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2" xfId="0" applyFont="1" applyBorder="1" applyAlignment="1">
      <alignment horizontal="center" vertical="center" wrapText="1"/>
    </xf>
    <xf numFmtId="166" fontId="6" fillId="0" borderId="9" xfId="0" applyNumberFormat="1" applyFont="1" applyFill="1" applyBorder="1" applyAlignment="1">
      <alignment horizontal="center" vertical="center" wrapText="1"/>
    </xf>
    <xf numFmtId="49" fontId="2" fillId="0" borderId="18" xfId="0" applyNumberFormat="1" applyFont="1" applyBorder="1" applyAlignment="1">
      <alignment horizontal="center" vertical="center" wrapText="1"/>
    </xf>
    <xf numFmtId="166" fontId="6" fillId="0" borderId="9" xfId="0" applyNumberFormat="1" applyFont="1" applyBorder="1" applyAlignment="1">
      <alignment horizontal="center" vertical="center" wrapText="1"/>
    </xf>
    <xf numFmtId="0" fontId="2" fillId="0" borderId="20" xfId="0" applyFont="1" applyBorder="1" applyAlignment="1">
      <alignment horizontal="center" vertical="center" wrapText="1"/>
    </xf>
    <xf numFmtId="2" fontId="2" fillId="0" borderId="16" xfId="0" applyNumberFormat="1" applyFont="1" applyBorder="1" applyAlignment="1">
      <alignment horizontal="center" vertical="center" wrapText="1"/>
    </xf>
    <xf numFmtId="2" fontId="2" fillId="0" borderId="9" xfId="0" applyNumberFormat="1" applyFont="1" applyBorder="1" applyAlignment="1">
      <alignment horizontal="center" vertical="center" wrapText="1"/>
    </xf>
    <xf numFmtId="2" fontId="2" fillId="2" borderId="9" xfId="0" applyNumberFormat="1" applyFont="1" applyFill="1" applyBorder="1" applyAlignment="1">
      <alignment horizontal="center" vertical="center" wrapText="1"/>
    </xf>
    <xf numFmtId="2" fontId="2" fillId="2" borderId="16" xfId="0" applyNumberFormat="1" applyFont="1" applyFill="1" applyBorder="1" applyAlignment="1">
      <alignment horizontal="center" vertical="center" wrapText="1"/>
    </xf>
    <xf numFmtId="2" fontId="2" fillId="2" borderId="20" xfId="0" applyNumberFormat="1" applyFont="1" applyFill="1" applyBorder="1" applyAlignment="1">
      <alignment horizontal="center" vertical="center" wrapText="1"/>
    </xf>
    <xf numFmtId="0" fontId="5" fillId="0" borderId="20" xfId="0" applyFont="1" applyBorder="1" applyAlignment="1">
      <alignment horizontal="left" vertical="center" wrapText="1"/>
    </xf>
    <xf numFmtId="49" fontId="5" fillId="0" borderId="0" xfId="0" applyNumberFormat="1" applyFont="1" applyFill="1" applyAlignment="1">
      <alignment horizontal="center"/>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xf>
    <xf numFmtId="0" fontId="2" fillId="0" borderId="1" xfId="0" applyFont="1" applyBorder="1" applyAlignment="1">
      <alignment horizontal="center" vertical="center" wrapText="1"/>
    </xf>
    <xf numFmtId="0" fontId="5" fillId="0" borderId="9" xfId="0" applyFont="1" applyBorder="1" applyAlignment="1">
      <alignment horizontal="left" vertical="center" wrapText="1"/>
    </xf>
    <xf numFmtId="4" fontId="6" fillId="0" borderId="9" xfId="0" applyNumberFormat="1" applyFont="1" applyBorder="1" applyAlignment="1">
      <alignment horizontal="center" vertical="center" wrapText="1"/>
    </xf>
    <xf numFmtId="0" fontId="6" fillId="0" borderId="29" xfId="0" applyFont="1" applyFill="1" applyBorder="1" applyAlignment="1">
      <alignment horizontal="center" vertical="center" wrapText="1"/>
    </xf>
    <xf numFmtId="0" fontId="5" fillId="0" borderId="0" xfId="0" applyFont="1"/>
    <xf numFmtId="164" fontId="5" fillId="0" borderId="0" xfId="0" applyNumberFormat="1" applyFont="1" applyFill="1"/>
    <xf numFmtId="0" fontId="5" fillId="0" borderId="0" xfId="0" applyFont="1" applyFill="1"/>
    <xf numFmtId="0" fontId="3" fillId="0" borderId="0" xfId="0" applyFont="1" applyAlignment="1"/>
    <xf numFmtId="0" fontId="8" fillId="0" borderId="0" xfId="0" applyFont="1" applyFill="1" applyAlignment="1">
      <alignment horizontal="right"/>
    </xf>
    <xf numFmtId="0" fontId="8" fillId="0" borderId="0" xfId="0" applyFont="1" applyFill="1" applyAlignment="1">
      <alignment horizontal="right" vertical="center"/>
    </xf>
    <xf numFmtId="0" fontId="8" fillId="0" borderId="0" xfId="3" applyFont="1" applyFill="1" applyAlignment="1">
      <alignment horizontal="right" vertical="center"/>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4" fontId="5" fillId="0" borderId="29" xfId="0" applyNumberFormat="1" applyFont="1" applyFill="1" applyBorder="1" applyAlignment="1">
      <alignment horizontal="center" vertical="center" wrapText="1"/>
    </xf>
    <xf numFmtId="0" fontId="2" fillId="0" borderId="29" xfId="0" applyFont="1" applyBorder="1" applyAlignment="1">
      <alignment horizontal="center" vertical="center" wrapText="1"/>
    </xf>
    <xf numFmtId="166" fontId="5" fillId="0" borderId="29" xfId="0" applyNumberFormat="1" applyFont="1" applyFill="1" applyBorder="1" applyAlignment="1">
      <alignment horizontal="center" vertical="center" wrapText="1"/>
    </xf>
    <xf numFmtId="4" fontId="2" fillId="0" borderId="29" xfId="0" applyNumberFormat="1" applyFont="1" applyBorder="1" applyAlignment="1">
      <alignment horizontal="center" vertical="center" wrapText="1"/>
    </xf>
    <xf numFmtId="4" fontId="2" fillId="0" borderId="29" xfId="0" applyNumberFormat="1" applyFont="1" applyFill="1" applyBorder="1" applyAlignment="1">
      <alignment horizontal="center" vertical="center" wrapText="1"/>
    </xf>
    <xf numFmtId="2" fontId="2" fillId="2" borderId="29" xfId="0" applyNumberFormat="1" applyFont="1" applyFill="1" applyBorder="1" applyAlignment="1">
      <alignment horizontal="center" vertical="center" wrapText="1"/>
    </xf>
    <xf numFmtId="0" fontId="2" fillId="0" borderId="34" xfId="0" applyFont="1" applyBorder="1" applyAlignment="1">
      <alignment horizontal="center" vertical="center" wrapText="1"/>
    </xf>
    <xf numFmtId="4" fontId="5" fillId="0" borderId="20" xfId="0" applyNumberFormat="1" applyFont="1" applyFill="1" applyBorder="1" applyAlignment="1">
      <alignment horizontal="center" vertical="center" wrapText="1"/>
    </xf>
    <xf numFmtId="166" fontId="5" fillId="0" borderId="20" xfId="0" applyNumberFormat="1" applyFont="1" applyFill="1" applyBorder="1" applyAlignment="1">
      <alignment horizontal="center" vertical="center" wrapText="1"/>
    </xf>
    <xf numFmtId="4" fontId="2" fillId="0" borderId="20" xfId="0" applyNumberFormat="1" applyFont="1" applyBorder="1" applyAlignment="1">
      <alignment horizontal="center" vertical="center" wrapText="1"/>
    </xf>
    <xf numFmtId="4" fontId="2" fillId="0" borderId="25" xfId="0" applyNumberFormat="1" applyFont="1" applyBorder="1" applyAlignment="1">
      <alignment horizontal="center" vertical="center" wrapText="1"/>
    </xf>
    <xf numFmtId="4" fontId="2" fillId="0" borderId="20" xfId="0" applyNumberFormat="1" applyFont="1" applyFill="1" applyBorder="1" applyAlignment="1">
      <alignment horizontal="center" vertical="center" wrapText="1"/>
    </xf>
    <xf numFmtId="4" fontId="5" fillId="0" borderId="9" xfId="0" applyNumberFormat="1" applyFont="1" applyFill="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9" xfId="0" applyNumberFormat="1" applyFont="1" applyFill="1" applyBorder="1" applyAlignment="1">
      <alignment horizontal="center" vertical="center" wrapText="1"/>
    </xf>
    <xf numFmtId="4" fontId="2" fillId="0" borderId="22" xfId="0" applyNumberFormat="1" applyFont="1" applyFill="1" applyBorder="1" applyAlignment="1">
      <alignment horizontal="center" vertical="center" wrapText="1"/>
    </xf>
    <xf numFmtId="4" fontId="2" fillId="0" borderId="26" xfId="0" applyNumberFormat="1" applyFont="1" applyBorder="1" applyAlignment="1">
      <alignment horizontal="center" vertical="center" wrapText="1"/>
    </xf>
    <xf numFmtId="0" fontId="2" fillId="0" borderId="32" xfId="0" applyFont="1" applyBorder="1" applyAlignment="1">
      <alignment vertical="center" wrapText="1"/>
    </xf>
    <xf numFmtId="4" fontId="2" fillId="0" borderId="32" xfId="0" applyNumberFormat="1" applyFont="1" applyBorder="1" applyAlignment="1">
      <alignment horizontal="center" vertical="center" wrapText="1"/>
    </xf>
    <xf numFmtId="0" fontId="2" fillId="0" borderId="40" xfId="0" applyFont="1" applyBorder="1" applyAlignment="1">
      <alignment horizontal="center" vertical="center" wrapText="1"/>
    </xf>
    <xf numFmtId="0" fontId="2" fillId="0" borderId="10" xfId="0" applyFont="1" applyBorder="1" applyAlignment="1">
      <alignment vertical="center" wrapText="1"/>
    </xf>
    <xf numFmtId="4" fontId="2" fillId="0" borderId="10" xfId="0" applyNumberFormat="1" applyFont="1" applyBorder="1" applyAlignment="1">
      <alignment horizontal="center" vertical="center" wrapText="1"/>
    </xf>
    <xf numFmtId="0" fontId="5" fillId="0" borderId="40" xfId="0" applyFont="1" applyBorder="1" applyAlignment="1">
      <alignment horizontal="center" vertical="center"/>
    </xf>
    <xf numFmtId="0" fontId="5" fillId="0" borderId="10" xfId="0" applyFont="1" applyBorder="1" applyAlignment="1">
      <alignment horizontal="center" vertical="center" wrapText="1"/>
    </xf>
    <xf numFmtId="166" fontId="5" fillId="0" borderId="10" xfId="0" applyNumberFormat="1" applyFont="1" applyFill="1" applyBorder="1" applyAlignment="1">
      <alignment horizontal="center" vertical="center" wrapText="1"/>
    </xf>
    <xf numFmtId="4" fontId="5" fillId="0" borderId="10" xfId="0" applyNumberFormat="1" applyFont="1" applyBorder="1" applyAlignment="1">
      <alignment horizontal="center" vertical="center" wrapText="1"/>
    </xf>
    <xf numFmtId="4" fontId="2" fillId="0" borderId="10" xfId="0" applyNumberFormat="1" applyFont="1" applyFill="1" applyBorder="1" applyAlignment="1">
      <alignment horizontal="center" vertical="center" wrapText="1"/>
    </xf>
    <xf numFmtId="2" fontId="2" fillId="0" borderId="10"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5" fillId="0" borderId="38" xfId="0" applyFont="1" applyBorder="1" applyAlignment="1">
      <alignment horizontal="center" vertical="center"/>
    </xf>
    <xf numFmtId="0" fontId="5" fillId="0" borderId="26" xfId="0" applyFont="1" applyBorder="1" applyAlignment="1">
      <alignment horizontal="center" vertical="center" wrapText="1"/>
    </xf>
    <xf numFmtId="0" fontId="2" fillId="0" borderId="26" xfId="0" applyFont="1" applyBorder="1" applyAlignment="1">
      <alignment horizontal="center" vertical="center" wrapText="1"/>
    </xf>
    <xf numFmtId="166" fontId="5" fillId="0" borderId="26" xfId="0" applyNumberFormat="1" applyFont="1" applyFill="1" applyBorder="1" applyAlignment="1">
      <alignment horizontal="center" vertical="center" wrapText="1"/>
    </xf>
    <xf numFmtId="4" fontId="5" fillId="0" borderId="26" xfId="0" applyNumberFormat="1" applyFont="1" applyFill="1" applyBorder="1" applyAlignment="1">
      <alignment horizontal="center" vertical="center" wrapText="1"/>
    </xf>
    <xf numFmtId="166" fontId="2" fillId="0" borderId="26" xfId="0" applyNumberFormat="1" applyFont="1" applyBorder="1" applyAlignment="1">
      <alignment horizontal="center" vertical="center" wrapText="1"/>
    </xf>
    <xf numFmtId="4" fontId="2" fillId="0" borderId="26" xfId="0" applyNumberFormat="1" applyFont="1" applyFill="1" applyBorder="1" applyAlignment="1">
      <alignment horizontal="center" vertical="center" wrapText="1"/>
    </xf>
    <xf numFmtId="2" fontId="2" fillId="0" borderId="26" xfId="0" applyNumberFormat="1" applyFont="1" applyBorder="1" applyAlignment="1">
      <alignment horizontal="center" vertical="center" wrapText="1"/>
    </xf>
    <xf numFmtId="0" fontId="5" fillId="0" borderId="39"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41" xfId="0" applyFont="1" applyBorder="1" applyAlignment="1">
      <alignment horizontal="center" vertical="center"/>
    </xf>
    <xf numFmtId="0" fontId="5" fillId="0" borderId="20" xfId="0" applyFont="1" applyBorder="1" applyAlignment="1">
      <alignment horizontal="center" vertical="center" wrapText="1"/>
    </xf>
    <xf numFmtId="2" fontId="5" fillId="0" borderId="20" xfId="0" applyNumberFormat="1" applyFont="1" applyBorder="1" applyAlignment="1">
      <alignment horizontal="center" vertical="center" wrapText="1"/>
    </xf>
    <xf numFmtId="2" fontId="5" fillId="0" borderId="20" xfId="0" applyNumberFormat="1" applyFont="1" applyBorder="1" applyAlignment="1">
      <alignment horizontal="center" vertical="center"/>
    </xf>
    <xf numFmtId="0" fontId="5" fillId="0" borderId="4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2" xfId="0" applyFont="1" applyBorder="1" applyAlignment="1">
      <alignment horizontal="center" vertical="center"/>
    </xf>
    <xf numFmtId="0" fontId="5" fillId="0" borderId="9" xfId="0" applyFont="1" applyBorder="1" applyAlignment="1">
      <alignment wrapText="1"/>
    </xf>
    <xf numFmtId="0" fontId="5" fillId="0" borderId="9" xfId="0" applyFont="1" applyBorder="1" applyAlignment="1">
      <alignment horizontal="center" vertical="center"/>
    </xf>
    <xf numFmtId="2" fontId="5" fillId="0" borderId="9" xfId="0" applyNumberFormat="1" applyFont="1" applyBorder="1" applyAlignment="1">
      <alignment horizontal="center" vertical="center"/>
    </xf>
    <xf numFmtId="0" fontId="5" fillId="0" borderId="9" xfId="0" applyFont="1" applyFill="1" applyBorder="1" applyAlignment="1">
      <alignment horizontal="center"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5" xfId="0" applyFont="1" applyBorder="1" applyAlignment="1">
      <alignment horizontal="center" vertical="center"/>
    </xf>
    <xf numFmtId="0" fontId="5" fillId="0" borderId="22" xfId="1" applyFont="1" applyFill="1" applyBorder="1" applyAlignment="1">
      <alignment vertical="center" wrapText="1"/>
    </xf>
    <xf numFmtId="0" fontId="5" fillId="0" borderId="22" xfId="0" applyFont="1" applyBorder="1" applyAlignment="1">
      <alignment horizontal="center" vertical="center"/>
    </xf>
    <xf numFmtId="4" fontId="2" fillId="0" borderId="22" xfId="0" applyNumberFormat="1" applyFont="1" applyBorder="1" applyAlignment="1">
      <alignment horizontal="center" vertical="center" wrapText="1"/>
    </xf>
    <xf numFmtId="0" fontId="5" fillId="0" borderId="22" xfId="0" applyFont="1" applyFill="1" applyBorder="1" applyAlignment="1">
      <alignment horizontal="center" vertical="center"/>
    </xf>
    <xf numFmtId="4" fontId="10" fillId="0" borderId="9" xfId="1" applyNumberFormat="1" applyFont="1" applyFill="1" applyBorder="1" applyAlignment="1">
      <alignment horizontal="center" vertical="center"/>
    </xf>
    <xf numFmtId="2" fontId="5" fillId="0" borderId="22" xfId="0" applyNumberFormat="1" applyFont="1" applyBorder="1" applyAlignment="1">
      <alignment horizontal="center" vertical="center"/>
    </xf>
    <xf numFmtId="4" fontId="2" fillId="0" borderId="38" xfId="0" applyNumberFormat="1" applyFont="1" applyBorder="1" applyAlignment="1">
      <alignment horizontal="center" vertical="center" wrapText="1"/>
    </xf>
    <xf numFmtId="0" fontId="2" fillId="0" borderId="46" xfId="0" applyFont="1" applyBorder="1" applyAlignment="1">
      <alignment horizontal="center" vertical="center" wrapText="1"/>
    </xf>
    <xf numFmtId="2" fontId="5" fillId="0" borderId="32" xfId="0" applyNumberFormat="1" applyFont="1" applyBorder="1" applyAlignment="1">
      <alignment horizontal="center" vertical="center" wrapText="1"/>
    </xf>
    <xf numFmtId="2" fontId="5" fillId="0" borderId="32" xfId="0" applyNumberFormat="1" applyFont="1" applyBorder="1" applyAlignment="1">
      <alignment horizontal="center" vertical="center"/>
    </xf>
    <xf numFmtId="0" fontId="5" fillId="0" borderId="32" xfId="0"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29" xfId="0" applyNumberFormat="1" applyFont="1" applyBorder="1" applyAlignment="1">
      <alignment horizontal="center" vertical="center"/>
    </xf>
    <xf numFmtId="0" fontId="5" fillId="0" borderId="29" xfId="0" applyFont="1" applyBorder="1" applyAlignment="1">
      <alignment horizontal="center" vertical="center" wrapText="1"/>
    </xf>
    <xf numFmtId="0" fontId="2" fillId="0" borderId="21" xfId="0" applyFont="1" applyBorder="1" applyAlignment="1">
      <alignment horizontal="center" vertical="center" wrapText="1"/>
    </xf>
    <xf numFmtId="2" fontId="5" fillId="0" borderId="22"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166" fontId="2" fillId="0" borderId="25" xfId="0" applyNumberFormat="1" applyFont="1" applyBorder="1" applyAlignment="1">
      <alignment horizontal="center" vertical="center" wrapText="1"/>
    </xf>
    <xf numFmtId="4" fontId="2" fillId="0" borderId="25" xfId="0" applyNumberFormat="1" applyFont="1" applyFill="1" applyBorder="1" applyAlignment="1">
      <alignment horizontal="center" vertical="center" wrapText="1"/>
    </xf>
    <xf numFmtId="2" fontId="2" fillId="0" borderId="25" xfId="0" applyNumberFormat="1" applyFont="1" applyBorder="1" applyAlignment="1">
      <alignment horizontal="center" vertical="center" wrapText="1"/>
    </xf>
    <xf numFmtId="0" fontId="2" fillId="0" borderId="44" xfId="0" applyFont="1" applyBorder="1" applyAlignment="1">
      <alignment horizontal="center" vertical="center" wrapText="1"/>
    </xf>
    <xf numFmtId="2" fontId="5" fillId="0" borderId="26" xfId="0" applyNumberFormat="1" applyFont="1" applyBorder="1" applyAlignment="1">
      <alignment horizontal="center" vertical="center" wrapText="1"/>
    </xf>
    <xf numFmtId="2" fontId="5" fillId="0" borderId="26" xfId="0" applyNumberFormat="1" applyFont="1" applyBorder="1" applyAlignment="1">
      <alignment horizontal="center" vertical="center"/>
    </xf>
    <xf numFmtId="0" fontId="2" fillId="0" borderId="43" xfId="0" applyFont="1" applyBorder="1" applyAlignment="1">
      <alignment horizontal="center" vertical="center" wrapText="1"/>
    </xf>
    <xf numFmtId="166" fontId="2" fillId="0" borderId="10" xfId="0" applyNumberFormat="1" applyFont="1" applyBorder="1" applyAlignment="1">
      <alignment horizontal="center" vertical="center" wrapText="1"/>
    </xf>
    <xf numFmtId="0" fontId="2" fillId="0" borderId="11" xfId="0" applyFont="1" applyBorder="1" applyAlignment="1">
      <alignment horizontal="right" vertical="center" wrapText="1"/>
    </xf>
    <xf numFmtId="0" fontId="2" fillId="0" borderId="12" xfId="0" applyFont="1" applyBorder="1" applyAlignment="1">
      <alignment horizontal="right" vertical="center" wrapText="1"/>
    </xf>
    <xf numFmtId="0" fontId="2" fillId="0" borderId="12" xfId="0" applyFont="1" applyBorder="1" applyAlignment="1">
      <alignment horizontal="left" vertical="center" wrapText="1"/>
    </xf>
    <xf numFmtId="0" fontId="2" fillId="0" borderId="13" xfId="0" applyFont="1" applyBorder="1" applyAlignment="1">
      <alignment horizontal="right" vertical="center" wrapText="1"/>
    </xf>
    <xf numFmtId="4" fontId="2" fillId="0" borderId="28" xfId="0" applyNumberFormat="1" applyFont="1" applyBorder="1" applyAlignment="1">
      <alignment horizontal="center" vertical="center" wrapText="1"/>
    </xf>
    <xf numFmtId="4" fontId="2" fillId="0" borderId="30" xfId="0" applyNumberFormat="1" applyFont="1" applyBorder="1" applyAlignment="1">
      <alignment horizontal="center" vertical="center" wrapText="1"/>
    </xf>
    <xf numFmtId="4" fontId="2" fillId="0" borderId="31" xfId="0" applyNumberFormat="1" applyFont="1" applyBorder="1" applyAlignment="1">
      <alignment horizontal="center" vertical="center" wrapText="1"/>
    </xf>
    <xf numFmtId="4" fontId="2" fillId="0" borderId="13" xfId="0" applyNumberFormat="1" applyFont="1" applyBorder="1" applyAlignment="1">
      <alignment horizontal="center" vertical="center" wrapText="1"/>
    </xf>
    <xf numFmtId="0" fontId="5" fillId="0" borderId="16" xfId="1" applyFont="1" applyFill="1" applyBorder="1" applyAlignment="1">
      <alignment vertical="center" wrapText="1"/>
    </xf>
    <xf numFmtId="4" fontId="6" fillId="0" borderId="16" xfId="0" applyNumberFormat="1" applyFont="1" applyFill="1" applyBorder="1" applyAlignment="1">
      <alignment horizontal="center" vertical="center" wrapText="1"/>
    </xf>
    <xf numFmtId="4" fontId="6" fillId="0" borderId="29" xfId="0" applyNumberFormat="1" applyFont="1" applyFill="1" applyBorder="1" applyAlignment="1">
      <alignment horizontal="center" vertical="center" wrapText="1"/>
    </xf>
    <xf numFmtId="4" fontId="6" fillId="0" borderId="16" xfId="0" applyNumberFormat="1" applyFont="1" applyBorder="1" applyAlignment="1">
      <alignment horizontal="center" vertical="center" wrapText="1"/>
    </xf>
    <xf numFmtId="0" fontId="5" fillId="0" borderId="9" xfId="0" applyFont="1" applyBorder="1" applyAlignment="1">
      <alignment horizontal="center" vertical="center" wrapText="1"/>
    </xf>
    <xf numFmtId="4" fontId="2" fillId="0" borderId="32" xfId="0" applyNumberFormat="1" applyFont="1" applyFill="1" applyBorder="1" applyAlignment="1">
      <alignment horizontal="center" vertical="center" wrapText="1"/>
    </xf>
    <xf numFmtId="0" fontId="11" fillId="0" borderId="20" xfId="0" applyFont="1" applyBorder="1"/>
    <xf numFmtId="0" fontId="12" fillId="0" borderId="20" xfId="0" applyFont="1" applyBorder="1"/>
    <xf numFmtId="0" fontId="2" fillId="0" borderId="30" xfId="0" applyFont="1" applyBorder="1" applyAlignment="1">
      <alignment horizontal="right" vertical="center" wrapText="1"/>
    </xf>
    <xf numFmtId="0" fontId="2" fillId="0" borderId="32" xfId="0" applyFont="1" applyBorder="1" applyAlignment="1">
      <alignment horizontal="right" vertical="center" wrapText="1"/>
    </xf>
    <xf numFmtId="0" fontId="2" fillId="0" borderId="27" xfId="0" applyFont="1" applyBorder="1" applyAlignment="1">
      <alignment horizontal="center" vertical="center" wrapText="1"/>
    </xf>
    <xf numFmtId="4" fontId="2" fillId="0" borderId="20"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 fillId="2" borderId="2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11" xfId="0" applyFont="1" applyBorder="1" applyAlignment="1">
      <alignment horizontal="right" vertical="center" wrapText="1"/>
    </xf>
    <xf numFmtId="0" fontId="2" fillId="0" borderId="12" xfId="0" applyFont="1" applyBorder="1" applyAlignment="1">
      <alignment horizontal="right" vertical="center" wrapText="1"/>
    </xf>
    <xf numFmtId="0" fontId="2" fillId="0" borderId="13" xfId="0" applyFont="1" applyBorder="1" applyAlignment="1">
      <alignment horizontal="right" vertical="center" wrapText="1"/>
    </xf>
    <xf numFmtId="0" fontId="2" fillId="0" borderId="1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10" fontId="2" fillId="2" borderId="10" xfId="0" applyNumberFormat="1" applyFont="1" applyFill="1" applyBorder="1" applyAlignment="1">
      <alignment horizontal="center" vertical="center" wrapText="1"/>
    </xf>
    <xf numFmtId="10" fontId="2" fillId="2" borderId="25" xfId="0" applyNumberFormat="1" applyFont="1" applyFill="1" applyBorder="1" applyAlignment="1">
      <alignment horizontal="center" vertical="center" wrapText="1"/>
    </xf>
    <xf numFmtId="165" fontId="2" fillId="2" borderId="10" xfId="0" applyNumberFormat="1" applyFont="1" applyFill="1" applyBorder="1" applyAlignment="1">
      <alignment horizontal="center" vertical="center" wrapText="1"/>
    </xf>
    <xf numFmtId="165" fontId="2" fillId="2" borderId="25"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7"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26" xfId="0" applyFont="1" applyFill="1" applyBorder="1" applyAlignment="1">
      <alignment horizontal="center" vertical="center"/>
    </xf>
    <xf numFmtId="0" fontId="2" fillId="0" borderId="2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5" xfId="0" applyFont="1" applyBorder="1" applyAlignment="1">
      <alignment horizontal="center" vertical="center" wrapText="1"/>
    </xf>
    <xf numFmtId="0" fontId="2" fillId="2" borderId="2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8"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9" xfId="0" applyFont="1" applyFill="1" applyBorder="1" applyAlignment="1">
      <alignment horizontal="center" vertical="center"/>
    </xf>
    <xf numFmtId="0" fontId="2" fillId="0" borderId="12" xfId="0" applyFont="1" applyBorder="1" applyAlignment="1">
      <alignment horizontal="center" vertical="center" wrapText="1"/>
    </xf>
    <xf numFmtId="0" fontId="2" fillId="0" borderId="0" xfId="0" applyFont="1" applyBorder="1" applyAlignment="1">
      <alignment horizontal="center" vertical="center" wrapText="1"/>
    </xf>
    <xf numFmtId="0" fontId="3" fillId="0" borderId="32" xfId="0" applyFont="1" applyBorder="1" applyAlignment="1">
      <alignment horizontal="right" vertical="center" wrapText="1"/>
    </xf>
    <xf numFmtId="166" fontId="3" fillId="0" borderId="32" xfId="0" applyNumberFormat="1" applyFont="1" applyBorder="1" applyAlignment="1">
      <alignment horizontal="center" vertical="center" wrapText="1"/>
    </xf>
    <xf numFmtId="4" fontId="3" fillId="0" borderId="32" xfId="0" applyNumberFormat="1" applyFont="1" applyBorder="1" applyAlignment="1">
      <alignment horizontal="center" vertical="center" wrapText="1"/>
    </xf>
    <xf numFmtId="4" fontId="3" fillId="0" borderId="32" xfId="0" applyNumberFormat="1" applyFont="1" applyFill="1" applyBorder="1" applyAlignment="1">
      <alignment horizontal="center" vertical="center" wrapText="1"/>
    </xf>
  </cellXfs>
  <cellStyles count="4">
    <cellStyle name="Гиперссылка 2 4" xfId="3"/>
    <cellStyle name="Обычный" xfId="0" builtinId="0"/>
    <cellStyle name="Обычный 2" xfId="1"/>
    <cellStyle name="Финансовый 4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tabSelected="1" zoomScale="55" zoomScaleNormal="55" workbookViewId="0">
      <selection activeCell="I68" sqref="I68"/>
    </sheetView>
  </sheetViews>
  <sheetFormatPr defaultRowHeight="15.75" x14ac:dyDescent="0.25"/>
  <cols>
    <col min="1" max="1" width="9.140625" style="36"/>
    <col min="2" max="2" width="22.5703125" style="36" customWidth="1"/>
    <col min="3" max="3" width="41" style="36" customWidth="1"/>
    <col min="4" max="4" width="14.28515625" style="36" customWidth="1"/>
    <col min="5" max="5" width="8.140625" style="36" bestFit="1" customWidth="1"/>
    <col min="6" max="6" width="9.140625" style="36"/>
    <col min="7" max="7" width="14.28515625" style="36" customWidth="1"/>
    <col min="8" max="8" width="12.5703125" style="36" customWidth="1"/>
    <col min="9" max="9" width="23.5703125" style="36" customWidth="1"/>
    <col min="10" max="10" width="16.85546875" style="36" bestFit="1" customWidth="1"/>
    <col min="11" max="11" width="21.85546875" style="36" customWidth="1"/>
    <col min="12" max="12" width="23.5703125" style="36" customWidth="1"/>
    <col min="13" max="13" width="21.85546875" style="36" customWidth="1"/>
    <col min="14" max="14" width="18.28515625" style="36" customWidth="1"/>
    <col min="15" max="15" width="10.7109375" style="36" customWidth="1"/>
    <col min="16" max="16" width="10.85546875" style="36" customWidth="1"/>
    <col min="17" max="20" width="9.140625" style="36"/>
    <col min="21" max="21" width="11" style="36" customWidth="1"/>
    <col min="22" max="22" width="10.7109375" style="36" customWidth="1"/>
    <col min="23" max="24" width="9.140625" style="36"/>
    <col min="25" max="25" width="24.140625" style="36" customWidth="1"/>
    <col min="26" max="26" width="31.7109375" style="36" customWidth="1"/>
    <col min="27" max="16384" width="9.140625" style="36"/>
  </cols>
  <sheetData>
    <row r="1" spans="1:27" x14ac:dyDescent="0.25">
      <c r="A1" s="39"/>
      <c r="B1" s="39"/>
      <c r="C1" s="39"/>
      <c r="D1" s="39"/>
      <c r="E1" s="39"/>
      <c r="F1" s="39"/>
      <c r="G1" s="39"/>
      <c r="H1" s="39"/>
      <c r="I1" s="39"/>
      <c r="J1" s="39"/>
      <c r="K1" s="39"/>
      <c r="L1" s="39"/>
      <c r="M1" s="39"/>
      <c r="N1" s="39"/>
      <c r="O1" s="39"/>
      <c r="P1" s="39"/>
      <c r="Q1" s="39"/>
      <c r="R1" s="39"/>
      <c r="S1" s="39"/>
      <c r="T1" s="39"/>
      <c r="U1" s="39"/>
      <c r="V1" s="39"/>
      <c r="W1" s="39"/>
      <c r="X1" s="39"/>
      <c r="Y1" s="39"/>
      <c r="Z1" s="40" t="s">
        <v>68</v>
      </c>
    </row>
    <row r="2" spans="1:27" x14ac:dyDescent="0.25">
      <c r="A2" s="39"/>
      <c r="B2" s="39"/>
      <c r="C2" s="39"/>
      <c r="D2" s="39"/>
      <c r="E2" s="39"/>
      <c r="F2" s="39"/>
      <c r="G2" s="39"/>
      <c r="H2" s="39"/>
      <c r="I2" s="39"/>
      <c r="J2" s="39"/>
      <c r="K2" s="39"/>
      <c r="L2" s="39"/>
      <c r="M2" s="39"/>
      <c r="N2" s="39"/>
      <c r="O2" s="39"/>
      <c r="P2" s="39"/>
      <c r="Q2" s="39"/>
      <c r="R2" s="39"/>
      <c r="S2" s="39"/>
      <c r="T2" s="39"/>
      <c r="U2" s="39"/>
      <c r="V2" s="39"/>
      <c r="W2" s="39"/>
      <c r="X2" s="39"/>
      <c r="Y2" s="39"/>
      <c r="Z2" s="41" t="s">
        <v>69</v>
      </c>
    </row>
    <row r="3" spans="1:27" x14ac:dyDescent="0.25">
      <c r="A3" s="39"/>
      <c r="B3" s="39"/>
      <c r="C3" s="39"/>
      <c r="D3" s="39"/>
      <c r="E3" s="39"/>
      <c r="F3" s="39"/>
      <c r="G3" s="39"/>
      <c r="H3" s="39"/>
      <c r="I3" s="39"/>
      <c r="J3" s="39"/>
      <c r="K3" s="39"/>
      <c r="L3" s="39"/>
      <c r="M3" s="39"/>
      <c r="N3" s="39"/>
      <c r="O3" s="39"/>
      <c r="P3" s="39"/>
      <c r="Q3" s="39"/>
      <c r="R3" s="39"/>
      <c r="S3" s="39"/>
      <c r="T3" s="39"/>
      <c r="U3" s="39"/>
      <c r="V3" s="39"/>
      <c r="W3" s="39"/>
      <c r="X3" s="39"/>
      <c r="Y3" s="39"/>
      <c r="Z3" s="42" t="s">
        <v>70</v>
      </c>
    </row>
    <row r="4" spans="1:27" x14ac:dyDescent="0.25">
      <c r="A4" s="39"/>
      <c r="B4" s="39"/>
      <c r="C4" s="39"/>
      <c r="D4" s="39"/>
      <c r="E4" s="39"/>
      <c r="F4" s="39"/>
      <c r="G4" s="39"/>
      <c r="H4" s="39"/>
      <c r="I4" s="39"/>
      <c r="J4" s="39"/>
      <c r="K4" s="39"/>
      <c r="L4" s="39"/>
      <c r="M4" s="39"/>
      <c r="N4" s="39"/>
      <c r="O4" s="39"/>
      <c r="P4" s="39"/>
      <c r="Q4" s="39"/>
      <c r="R4" s="39"/>
      <c r="S4" s="39"/>
      <c r="T4" s="39"/>
      <c r="U4" s="39"/>
      <c r="V4" s="39"/>
      <c r="W4" s="39"/>
      <c r="X4" s="39"/>
      <c r="Y4" s="39"/>
      <c r="Z4" s="41" t="s">
        <v>71</v>
      </c>
    </row>
    <row r="5" spans="1:27" x14ac:dyDescent="0.25">
      <c r="A5" s="31"/>
      <c r="B5" s="31"/>
      <c r="C5" s="31"/>
      <c r="D5" s="31"/>
      <c r="E5" s="31"/>
      <c r="F5" s="31"/>
      <c r="G5" s="31"/>
      <c r="H5" s="31"/>
      <c r="I5" s="31"/>
      <c r="J5" s="31"/>
      <c r="K5" s="31"/>
      <c r="L5" s="31"/>
      <c r="M5" s="31"/>
      <c r="N5" s="31"/>
      <c r="O5" s="31"/>
      <c r="P5" s="31"/>
      <c r="Q5" s="31"/>
      <c r="R5" s="31"/>
      <c r="S5" s="31"/>
      <c r="T5" s="31"/>
      <c r="U5" s="31"/>
      <c r="V5" s="31"/>
      <c r="W5" s="31"/>
      <c r="X5" s="31"/>
      <c r="Y5" s="31"/>
      <c r="Z5" s="41"/>
    </row>
    <row r="6" spans="1:27" x14ac:dyDescent="0.25">
      <c r="A6" s="31"/>
      <c r="B6" s="31"/>
      <c r="C6" s="31"/>
      <c r="D6" s="31"/>
      <c r="E6" s="31"/>
      <c r="F6" s="31"/>
      <c r="G6" s="31"/>
      <c r="H6" s="31"/>
      <c r="I6" s="31"/>
      <c r="J6" s="31"/>
      <c r="K6" s="31"/>
      <c r="L6" s="31"/>
      <c r="M6" s="31"/>
      <c r="N6" s="31"/>
      <c r="O6" s="31"/>
      <c r="P6" s="31"/>
      <c r="Q6" s="31"/>
      <c r="R6" s="31"/>
      <c r="S6" s="31"/>
      <c r="T6" s="31"/>
      <c r="U6" s="31"/>
      <c r="V6" s="31"/>
      <c r="W6" s="31"/>
      <c r="X6" s="31"/>
      <c r="Y6" s="31"/>
      <c r="Z6" s="41" t="s">
        <v>72</v>
      </c>
    </row>
    <row r="7" spans="1:27" x14ac:dyDescent="0.25">
      <c r="A7" s="31"/>
      <c r="B7" s="31"/>
      <c r="C7" s="31"/>
      <c r="D7" s="31"/>
      <c r="E7" s="31"/>
      <c r="F7" s="31"/>
      <c r="G7" s="31"/>
      <c r="H7" s="31"/>
      <c r="I7" s="31"/>
      <c r="J7" s="31"/>
      <c r="K7" s="31"/>
      <c r="L7" s="31"/>
      <c r="M7" s="31"/>
      <c r="N7" s="31"/>
      <c r="O7" s="31"/>
      <c r="P7" s="31"/>
      <c r="Q7" s="31"/>
      <c r="R7" s="31"/>
      <c r="S7" s="31"/>
      <c r="T7" s="31"/>
      <c r="U7" s="31"/>
      <c r="V7" s="31"/>
      <c r="W7" s="31"/>
      <c r="X7" s="31"/>
      <c r="Y7" s="31"/>
      <c r="Z7" s="31"/>
    </row>
    <row r="8" spans="1:27" x14ac:dyDescent="0.25">
      <c r="A8" s="173" t="s">
        <v>73</v>
      </c>
      <c r="B8" s="173"/>
      <c r="C8" s="173"/>
      <c r="D8" s="173"/>
      <c r="E8" s="173"/>
      <c r="F8" s="173"/>
      <c r="G8" s="173"/>
      <c r="H8" s="173"/>
      <c r="I8" s="173"/>
      <c r="J8" s="173"/>
      <c r="K8" s="173"/>
      <c r="L8" s="173"/>
      <c r="M8" s="173"/>
      <c r="N8" s="173"/>
      <c r="O8" s="173"/>
      <c r="P8" s="173"/>
      <c r="Q8" s="173"/>
      <c r="R8" s="173"/>
      <c r="S8" s="173"/>
      <c r="T8" s="173"/>
      <c r="U8" s="173"/>
      <c r="V8" s="173"/>
      <c r="W8" s="173"/>
      <c r="X8" s="173"/>
      <c r="Y8" s="173"/>
      <c r="Z8" s="173"/>
    </row>
    <row r="9" spans="1:27" x14ac:dyDescent="0.25">
      <c r="A9" s="174" t="s">
        <v>74</v>
      </c>
      <c r="B9" s="174"/>
      <c r="C9" s="174"/>
      <c r="D9" s="174"/>
      <c r="E9" s="174"/>
      <c r="F9" s="174"/>
      <c r="G9" s="174"/>
      <c r="H9" s="174"/>
      <c r="I9" s="174"/>
      <c r="J9" s="174"/>
      <c r="K9" s="174"/>
      <c r="L9" s="174"/>
      <c r="M9" s="174"/>
      <c r="N9" s="174"/>
      <c r="O9" s="174"/>
      <c r="P9" s="174"/>
      <c r="Q9" s="174"/>
      <c r="R9" s="174"/>
      <c r="S9" s="174"/>
      <c r="T9" s="174"/>
      <c r="U9" s="174"/>
      <c r="V9" s="174"/>
      <c r="W9" s="174"/>
      <c r="X9" s="174"/>
      <c r="Y9" s="174"/>
      <c r="Z9" s="174"/>
    </row>
    <row r="10" spans="1:27" ht="36" customHeight="1" x14ac:dyDescent="0.25">
      <c r="A10" s="175" t="s">
        <v>75</v>
      </c>
      <c r="B10" s="175"/>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row>
    <row r="11" spans="1:27" ht="16.5" thickBot="1" x14ac:dyDescent="0.3">
      <c r="K11" s="36" t="s">
        <v>76</v>
      </c>
    </row>
    <row r="12" spans="1:27" ht="94.5" customHeight="1" thickBot="1" x14ac:dyDescent="0.3">
      <c r="A12" s="163" t="s">
        <v>0</v>
      </c>
      <c r="B12" s="165" t="s">
        <v>1</v>
      </c>
      <c r="C12" s="171"/>
      <c r="D12" s="171"/>
      <c r="E12" s="171"/>
      <c r="F12" s="171"/>
      <c r="G12" s="166"/>
      <c r="H12" s="163" t="s">
        <v>2</v>
      </c>
      <c r="I12" s="165" t="s">
        <v>26</v>
      </c>
      <c r="J12" s="171"/>
      <c r="K12" s="171"/>
      <c r="L12" s="166"/>
      <c r="M12" s="165" t="s">
        <v>10</v>
      </c>
      <c r="N12" s="171"/>
      <c r="O12" s="171"/>
      <c r="P12" s="166"/>
      <c r="Q12" s="165" t="s">
        <v>18</v>
      </c>
      <c r="R12" s="171"/>
      <c r="S12" s="171"/>
      <c r="T12" s="171"/>
      <c r="U12" s="171"/>
      <c r="V12" s="171"/>
      <c r="W12" s="171"/>
      <c r="X12" s="166"/>
      <c r="Y12" s="163" t="s">
        <v>19</v>
      </c>
      <c r="Z12" s="163" t="s">
        <v>20</v>
      </c>
    </row>
    <row r="13" spans="1:27" ht="173.25" customHeight="1" thickBot="1" x14ac:dyDescent="0.3">
      <c r="A13" s="172"/>
      <c r="B13" s="163" t="s">
        <v>3</v>
      </c>
      <c r="C13" s="163" t="s">
        <v>4</v>
      </c>
      <c r="D13" s="163" t="s">
        <v>5</v>
      </c>
      <c r="E13" s="165" t="s">
        <v>6</v>
      </c>
      <c r="F13" s="166"/>
      <c r="G13" s="163" t="s">
        <v>7</v>
      </c>
      <c r="H13" s="172"/>
      <c r="I13" s="163" t="s">
        <v>8</v>
      </c>
      <c r="J13" s="163" t="s">
        <v>9</v>
      </c>
      <c r="K13" s="163" t="s">
        <v>11</v>
      </c>
      <c r="L13" s="163" t="s">
        <v>12</v>
      </c>
      <c r="M13" s="165" t="s">
        <v>13</v>
      </c>
      <c r="N13" s="166"/>
      <c r="O13" s="163" t="s">
        <v>14</v>
      </c>
      <c r="P13" s="163" t="s">
        <v>15</v>
      </c>
      <c r="Q13" s="165" t="s">
        <v>29</v>
      </c>
      <c r="R13" s="166"/>
      <c r="S13" s="165" t="s">
        <v>21</v>
      </c>
      <c r="T13" s="166"/>
      <c r="U13" s="165" t="s">
        <v>22</v>
      </c>
      <c r="V13" s="166"/>
      <c r="W13" s="176" t="s">
        <v>23</v>
      </c>
      <c r="X13" s="177"/>
      <c r="Y13" s="172"/>
      <c r="Z13" s="172"/>
    </row>
    <row r="14" spans="1:27" ht="73.5" customHeight="1" thickBot="1" x14ac:dyDescent="0.3">
      <c r="A14" s="164"/>
      <c r="B14" s="164"/>
      <c r="C14" s="164"/>
      <c r="D14" s="164"/>
      <c r="E14" s="2" t="s">
        <v>8</v>
      </c>
      <c r="F14" s="2" t="s">
        <v>9</v>
      </c>
      <c r="G14" s="164"/>
      <c r="H14" s="164"/>
      <c r="I14" s="164"/>
      <c r="J14" s="164"/>
      <c r="K14" s="164"/>
      <c r="L14" s="164"/>
      <c r="M14" s="2" t="s">
        <v>16</v>
      </c>
      <c r="N14" s="2" t="s">
        <v>17</v>
      </c>
      <c r="O14" s="164"/>
      <c r="P14" s="164"/>
      <c r="Q14" s="29" t="s">
        <v>24</v>
      </c>
      <c r="R14" s="2" t="s">
        <v>25</v>
      </c>
      <c r="S14" s="2" t="s">
        <v>24</v>
      </c>
      <c r="T14" s="2" t="s">
        <v>25</v>
      </c>
      <c r="U14" s="2" t="s">
        <v>8</v>
      </c>
      <c r="V14" s="2" t="s">
        <v>9</v>
      </c>
      <c r="W14" s="2" t="s">
        <v>24</v>
      </c>
      <c r="X14" s="2" t="s">
        <v>25</v>
      </c>
      <c r="Y14" s="164"/>
      <c r="Z14" s="164"/>
    </row>
    <row r="15" spans="1:27" ht="16.5" thickBot="1" x14ac:dyDescent="0.3">
      <c r="A15" s="30">
        <v>1</v>
      </c>
      <c r="B15" s="1">
        <v>2</v>
      </c>
      <c r="C15" s="1">
        <v>3</v>
      </c>
      <c r="D15" s="1">
        <v>4</v>
      </c>
      <c r="E15" s="1">
        <v>5</v>
      </c>
      <c r="F15" s="1">
        <v>6</v>
      </c>
      <c r="G15" s="1">
        <v>7</v>
      </c>
      <c r="H15" s="1">
        <v>8</v>
      </c>
      <c r="I15" s="30">
        <v>9</v>
      </c>
      <c r="J15" s="1">
        <v>10</v>
      </c>
      <c r="K15" s="1">
        <v>11</v>
      </c>
      <c r="L15" s="1">
        <v>12</v>
      </c>
      <c r="M15" s="1">
        <v>13</v>
      </c>
      <c r="N15" s="1">
        <v>14</v>
      </c>
      <c r="O15" s="1">
        <v>15</v>
      </c>
      <c r="P15" s="1">
        <v>16</v>
      </c>
      <c r="Q15" s="30">
        <v>17</v>
      </c>
      <c r="R15" s="1">
        <v>18</v>
      </c>
      <c r="S15" s="1">
        <v>19</v>
      </c>
      <c r="T15" s="1">
        <v>20</v>
      </c>
      <c r="U15" s="1">
        <v>21</v>
      </c>
      <c r="V15" s="1">
        <v>22</v>
      </c>
      <c r="W15" s="1">
        <v>23</v>
      </c>
      <c r="X15" s="1">
        <v>24</v>
      </c>
      <c r="Y15" s="1">
        <v>25</v>
      </c>
      <c r="Z15" s="1">
        <v>26</v>
      </c>
    </row>
    <row r="16" spans="1:27" s="38" customFormat="1" ht="15.75" customHeight="1" thickBot="1" x14ac:dyDescent="0.3">
      <c r="A16" s="154" t="s">
        <v>27</v>
      </c>
      <c r="B16" s="155"/>
      <c r="C16" s="155"/>
      <c r="D16" s="156"/>
      <c r="E16" s="28"/>
      <c r="F16" s="28"/>
      <c r="G16" s="28"/>
      <c r="H16" s="28"/>
      <c r="I16" s="68">
        <f>I17</f>
        <v>261140.75143614245</v>
      </c>
      <c r="J16" s="126">
        <f>J17</f>
        <v>224842.53199999998</v>
      </c>
      <c r="K16" s="68">
        <f>K17</f>
        <v>-36298.21943614247</v>
      </c>
      <c r="L16" s="68"/>
      <c r="M16" s="68">
        <f>M17</f>
        <v>261140.75143614245</v>
      </c>
      <c r="N16" s="68">
        <f>N17</f>
        <v>0</v>
      </c>
      <c r="O16" s="68">
        <f>SUM(O18:O35)</f>
        <v>0</v>
      </c>
      <c r="P16" s="68">
        <f>SUM(P18:P35)</f>
        <v>0</v>
      </c>
      <c r="Q16" s="68"/>
      <c r="R16" s="28"/>
      <c r="S16" s="28"/>
      <c r="T16" s="28"/>
      <c r="U16" s="28"/>
      <c r="V16" s="28"/>
      <c r="W16" s="28"/>
      <c r="X16" s="28"/>
      <c r="Y16" s="28"/>
      <c r="Z16" s="3"/>
      <c r="AA16" s="37"/>
    </row>
    <row r="17" spans="1:27" s="38" customFormat="1" ht="15.75" customHeight="1" thickBot="1" x14ac:dyDescent="0.3">
      <c r="A17" s="127"/>
      <c r="B17" s="128"/>
      <c r="C17" s="129" t="s">
        <v>38</v>
      </c>
      <c r="D17" s="130"/>
      <c r="E17" s="28"/>
      <c r="F17" s="28"/>
      <c r="G17" s="28"/>
      <c r="H17" s="28"/>
      <c r="I17" s="68">
        <f>SUM(I18:I26)</f>
        <v>261140.75143614245</v>
      </c>
      <c r="J17" s="131">
        <f>SUM(J18:J26)</f>
        <v>224842.53199999998</v>
      </c>
      <c r="K17" s="132">
        <f>SUM(K18:K26)</f>
        <v>-36298.21943614247</v>
      </c>
      <c r="L17" s="133"/>
      <c r="M17" s="134">
        <f>SUM(M18:M26)</f>
        <v>261140.75143614245</v>
      </c>
      <c r="N17" s="68">
        <f>SUM(N18:N26)</f>
        <v>0</v>
      </c>
      <c r="O17" s="68"/>
      <c r="P17" s="68"/>
      <c r="Q17" s="68"/>
      <c r="R17" s="28"/>
      <c r="S17" s="28"/>
      <c r="T17" s="28"/>
      <c r="U17" s="28"/>
      <c r="V17" s="28"/>
      <c r="W17" s="28"/>
      <c r="X17" s="28"/>
      <c r="Y17" s="28"/>
      <c r="Z17" s="3"/>
      <c r="AA17" s="37"/>
    </row>
    <row r="18" spans="1:27" s="38" customFormat="1" ht="72.75" customHeight="1" x14ac:dyDescent="0.25">
      <c r="A18" s="5">
        <v>1</v>
      </c>
      <c r="B18" s="157" t="s">
        <v>67</v>
      </c>
      <c r="C18" s="135" t="s">
        <v>30</v>
      </c>
      <c r="D18" s="7" t="s">
        <v>32</v>
      </c>
      <c r="E18" s="7">
        <v>1</v>
      </c>
      <c r="F18" s="7">
        <v>0</v>
      </c>
      <c r="G18" s="7" t="s">
        <v>39</v>
      </c>
      <c r="H18" s="7"/>
      <c r="I18" s="136">
        <v>15945.919505808</v>
      </c>
      <c r="J18" s="136">
        <v>0</v>
      </c>
      <c r="K18" s="137">
        <f>J18-I18</f>
        <v>-15945.919505808</v>
      </c>
      <c r="L18" s="35" t="s">
        <v>34</v>
      </c>
      <c r="M18" s="138">
        <f t="shared" ref="M18:M23" si="0">I18</f>
        <v>15945.919505808</v>
      </c>
      <c r="N18" s="21">
        <v>0</v>
      </c>
      <c r="O18" s="21">
        <v>0</v>
      </c>
      <c r="P18" s="21">
        <v>0</v>
      </c>
      <c r="Q18" s="21">
        <v>0</v>
      </c>
      <c r="R18" s="21">
        <v>0</v>
      </c>
      <c r="S18" s="24">
        <v>0</v>
      </c>
      <c r="T18" s="24">
        <v>0</v>
      </c>
      <c r="U18" s="169">
        <v>6.6000000000000003E-2</v>
      </c>
      <c r="V18" s="167">
        <v>4.9889999999999997E-2</v>
      </c>
      <c r="W18" s="160">
        <v>13</v>
      </c>
      <c r="X18" s="160">
        <v>12</v>
      </c>
      <c r="Y18" s="10" t="str">
        <f t="shared" ref="Y18:Y25" si="1">L18</f>
        <v xml:space="preserve">Мероприятие не выполнено </v>
      </c>
      <c r="Z18" s="11" t="s">
        <v>36</v>
      </c>
    </row>
    <row r="19" spans="1:27" s="38" customFormat="1" ht="81" customHeight="1" x14ac:dyDescent="0.25">
      <c r="A19" s="6">
        <v>2</v>
      </c>
      <c r="B19" s="158"/>
      <c r="C19" s="33" t="s">
        <v>40</v>
      </c>
      <c r="D19" s="15" t="s">
        <v>41</v>
      </c>
      <c r="E19" s="15">
        <v>500</v>
      </c>
      <c r="F19" s="15">
        <v>0</v>
      </c>
      <c r="G19" s="15" t="s">
        <v>39</v>
      </c>
      <c r="H19" s="15"/>
      <c r="I19" s="17">
        <v>1648.9536250000001</v>
      </c>
      <c r="J19" s="8">
        <v>0</v>
      </c>
      <c r="K19" s="137">
        <f t="shared" ref="K19:K35" si="2">J19-I19</f>
        <v>-1648.9536250000001</v>
      </c>
      <c r="L19" s="9" t="s">
        <v>34</v>
      </c>
      <c r="M19" s="34">
        <f t="shared" si="0"/>
        <v>1648.9536250000001</v>
      </c>
      <c r="N19" s="22">
        <v>0</v>
      </c>
      <c r="O19" s="22">
        <v>0</v>
      </c>
      <c r="P19" s="22">
        <v>0</v>
      </c>
      <c r="Q19" s="22">
        <v>0</v>
      </c>
      <c r="R19" s="22">
        <v>0</v>
      </c>
      <c r="S19" s="23">
        <v>0</v>
      </c>
      <c r="T19" s="23">
        <v>0</v>
      </c>
      <c r="U19" s="170"/>
      <c r="V19" s="168"/>
      <c r="W19" s="161"/>
      <c r="X19" s="161"/>
      <c r="Y19" s="12" t="str">
        <f t="shared" si="1"/>
        <v xml:space="preserve">Мероприятие не выполнено </v>
      </c>
      <c r="Z19" s="13" t="s">
        <v>36</v>
      </c>
    </row>
    <row r="20" spans="1:27" s="38" customFormat="1" ht="64.5" customHeight="1" x14ac:dyDescent="0.25">
      <c r="A20" s="6">
        <v>3</v>
      </c>
      <c r="B20" s="158"/>
      <c r="C20" s="139" t="s">
        <v>42</v>
      </c>
      <c r="D20" s="15" t="s">
        <v>43</v>
      </c>
      <c r="E20" s="15">
        <v>1</v>
      </c>
      <c r="F20" s="15">
        <v>1</v>
      </c>
      <c r="G20" s="15" t="s">
        <v>39</v>
      </c>
      <c r="H20" s="15"/>
      <c r="I20" s="8">
        <v>5359.9999999999991</v>
      </c>
      <c r="J20" s="8">
        <v>5359.9999999999991</v>
      </c>
      <c r="K20" s="137">
        <f t="shared" si="2"/>
        <v>0</v>
      </c>
      <c r="L20" s="9" t="s">
        <v>33</v>
      </c>
      <c r="M20" s="34">
        <f t="shared" si="0"/>
        <v>5359.9999999999991</v>
      </c>
      <c r="N20" s="22">
        <v>0</v>
      </c>
      <c r="O20" s="22">
        <v>0</v>
      </c>
      <c r="P20" s="22">
        <v>0</v>
      </c>
      <c r="Q20" s="22">
        <v>0</v>
      </c>
      <c r="R20" s="22">
        <v>0</v>
      </c>
      <c r="S20" s="23">
        <v>0</v>
      </c>
      <c r="T20" s="23">
        <v>99.89</v>
      </c>
      <c r="U20" s="170"/>
      <c r="V20" s="168"/>
      <c r="W20" s="161"/>
      <c r="X20" s="161"/>
      <c r="Y20" s="12" t="str">
        <f t="shared" si="1"/>
        <v>Отклонений не имеется</v>
      </c>
      <c r="Z20" s="13" t="s">
        <v>36</v>
      </c>
    </row>
    <row r="21" spans="1:27" s="38" customFormat="1" ht="68.25" customHeight="1" x14ac:dyDescent="0.25">
      <c r="A21" s="6">
        <v>4</v>
      </c>
      <c r="B21" s="158"/>
      <c r="C21" s="33" t="s">
        <v>44</v>
      </c>
      <c r="D21" s="15" t="s">
        <v>31</v>
      </c>
      <c r="E21" s="15">
        <v>4</v>
      </c>
      <c r="F21" s="15">
        <v>4</v>
      </c>
      <c r="G21" s="15" t="s">
        <v>39</v>
      </c>
      <c r="H21" s="15"/>
      <c r="I21" s="8">
        <v>20000</v>
      </c>
      <c r="J21" s="8">
        <v>20000</v>
      </c>
      <c r="K21" s="137">
        <f t="shared" si="2"/>
        <v>0</v>
      </c>
      <c r="L21" s="9" t="s">
        <v>33</v>
      </c>
      <c r="M21" s="34">
        <f t="shared" si="0"/>
        <v>20000</v>
      </c>
      <c r="N21" s="22">
        <v>0</v>
      </c>
      <c r="O21" s="22">
        <v>0</v>
      </c>
      <c r="P21" s="22">
        <v>0</v>
      </c>
      <c r="Q21" s="22">
        <v>0</v>
      </c>
      <c r="R21" s="22">
        <v>0</v>
      </c>
      <c r="S21" s="23">
        <v>0</v>
      </c>
      <c r="T21" s="23">
        <v>0</v>
      </c>
      <c r="U21" s="170"/>
      <c r="V21" s="168"/>
      <c r="W21" s="161"/>
      <c r="X21" s="161"/>
      <c r="Y21" s="12" t="str">
        <f t="shared" si="1"/>
        <v>Отклонений не имеется</v>
      </c>
      <c r="Z21" s="13" t="s">
        <v>36</v>
      </c>
    </row>
    <row r="22" spans="1:27" s="38" customFormat="1" ht="66.75" customHeight="1" x14ac:dyDescent="0.25">
      <c r="A22" s="6">
        <v>5</v>
      </c>
      <c r="B22" s="158"/>
      <c r="C22" s="4" t="s">
        <v>45</v>
      </c>
      <c r="D22" s="15" t="s">
        <v>31</v>
      </c>
      <c r="E22" s="15">
        <v>1</v>
      </c>
      <c r="F22" s="15">
        <v>1</v>
      </c>
      <c r="G22" s="15" t="s">
        <v>39</v>
      </c>
      <c r="H22" s="15"/>
      <c r="I22" s="8">
        <v>23125</v>
      </c>
      <c r="J22" s="8">
        <v>23124.999999999996</v>
      </c>
      <c r="K22" s="137">
        <f t="shared" si="2"/>
        <v>0</v>
      </c>
      <c r="L22" s="9" t="s">
        <v>33</v>
      </c>
      <c r="M22" s="34">
        <f t="shared" si="0"/>
        <v>23125</v>
      </c>
      <c r="N22" s="22">
        <v>0</v>
      </c>
      <c r="O22" s="22">
        <v>0</v>
      </c>
      <c r="P22" s="22">
        <v>0</v>
      </c>
      <c r="Q22" s="22">
        <v>0</v>
      </c>
      <c r="R22" s="22">
        <v>0</v>
      </c>
      <c r="S22" s="23">
        <v>0</v>
      </c>
      <c r="T22" s="23">
        <v>0</v>
      </c>
      <c r="U22" s="170"/>
      <c r="V22" s="168"/>
      <c r="W22" s="161"/>
      <c r="X22" s="161"/>
      <c r="Y22" s="12" t="str">
        <f t="shared" si="1"/>
        <v>Отклонений не имеется</v>
      </c>
      <c r="Z22" s="13" t="s">
        <v>36</v>
      </c>
    </row>
    <row r="23" spans="1:27" s="38" customFormat="1" ht="105" customHeight="1" x14ac:dyDescent="0.25">
      <c r="A23" s="6">
        <v>6</v>
      </c>
      <c r="B23" s="158"/>
      <c r="C23" s="33" t="s">
        <v>46</v>
      </c>
      <c r="D23" s="15" t="s">
        <v>31</v>
      </c>
      <c r="E23" s="15">
        <v>1</v>
      </c>
      <c r="F23" s="15">
        <v>1</v>
      </c>
      <c r="G23" s="15" t="s">
        <v>39</v>
      </c>
      <c r="H23" s="15"/>
      <c r="I23" s="8">
        <v>156199.99999999997</v>
      </c>
      <c r="J23" s="34">
        <v>156199.99999999997</v>
      </c>
      <c r="K23" s="137">
        <f t="shared" si="2"/>
        <v>0</v>
      </c>
      <c r="L23" s="12" t="s">
        <v>33</v>
      </c>
      <c r="M23" s="8">
        <f t="shared" si="0"/>
        <v>156199.99999999997</v>
      </c>
      <c r="N23" s="22">
        <v>0</v>
      </c>
      <c r="O23" s="22">
        <v>0</v>
      </c>
      <c r="P23" s="22">
        <v>0</v>
      </c>
      <c r="Q23" s="22">
        <v>0</v>
      </c>
      <c r="R23" s="22">
        <v>0</v>
      </c>
      <c r="S23" s="23">
        <v>0</v>
      </c>
      <c r="T23" s="23">
        <v>0</v>
      </c>
      <c r="U23" s="170"/>
      <c r="V23" s="168"/>
      <c r="W23" s="161"/>
      <c r="X23" s="161"/>
      <c r="Y23" s="12" t="str">
        <f t="shared" si="1"/>
        <v>Отклонений не имеется</v>
      </c>
      <c r="Z23" s="13" t="s">
        <v>28</v>
      </c>
    </row>
    <row r="24" spans="1:27" s="38" customFormat="1" ht="78.75" x14ac:dyDescent="0.25">
      <c r="A24" s="6">
        <v>7</v>
      </c>
      <c r="B24" s="158"/>
      <c r="C24" s="33" t="s">
        <v>47</v>
      </c>
      <c r="D24" s="15" t="s">
        <v>31</v>
      </c>
      <c r="E24" s="15">
        <v>2</v>
      </c>
      <c r="F24" s="15">
        <v>1</v>
      </c>
      <c r="G24" s="15" t="s">
        <v>39</v>
      </c>
      <c r="H24" s="15"/>
      <c r="I24" s="8">
        <v>24659.985448191601</v>
      </c>
      <c r="J24" s="8">
        <v>10157.531999999997</v>
      </c>
      <c r="K24" s="137">
        <f t="shared" si="2"/>
        <v>-14502.453448191603</v>
      </c>
      <c r="L24" s="12" t="s">
        <v>35</v>
      </c>
      <c r="M24" s="8">
        <f t="shared" ref="M24" si="3">I24</f>
        <v>24659.985448191601</v>
      </c>
      <c r="N24" s="22">
        <v>0</v>
      </c>
      <c r="O24" s="22">
        <v>0</v>
      </c>
      <c r="P24" s="22">
        <v>0</v>
      </c>
      <c r="Q24" s="22">
        <v>0</v>
      </c>
      <c r="R24" s="22">
        <v>0</v>
      </c>
      <c r="S24" s="23">
        <v>0</v>
      </c>
      <c r="T24" s="23">
        <v>0</v>
      </c>
      <c r="U24" s="170"/>
      <c r="V24" s="168"/>
      <c r="W24" s="161"/>
      <c r="X24" s="161"/>
      <c r="Y24" s="12" t="str">
        <f t="shared" si="1"/>
        <v>По факту выполненных работ</v>
      </c>
      <c r="Z24" s="13" t="s">
        <v>28</v>
      </c>
    </row>
    <row r="25" spans="1:27" s="38" customFormat="1" ht="78.75" x14ac:dyDescent="0.25">
      <c r="A25" s="6">
        <v>8</v>
      </c>
      <c r="B25" s="158"/>
      <c r="C25" s="33" t="s">
        <v>48</v>
      </c>
      <c r="D25" s="15" t="s">
        <v>32</v>
      </c>
      <c r="E25" s="15">
        <v>1</v>
      </c>
      <c r="F25" s="15">
        <v>1</v>
      </c>
      <c r="G25" s="15" t="s">
        <v>39</v>
      </c>
      <c r="H25" s="15"/>
      <c r="I25" s="8">
        <v>10000</v>
      </c>
      <c r="J25" s="8">
        <v>10000</v>
      </c>
      <c r="K25" s="137">
        <f t="shared" si="2"/>
        <v>0</v>
      </c>
      <c r="L25" s="9" t="s">
        <v>33</v>
      </c>
      <c r="M25" s="34">
        <f>I25</f>
        <v>10000</v>
      </c>
      <c r="N25" s="22">
        <v>0</v>
      </c>
      <c r="O25" s="22">
        <v>0</v>
      </c>
      <c r="P25" s="22">
        <v>0</v>
      </c>
      <c r="Q25" s="22">
        <v>0</v>
      </c>
      <c r="R25" s="22">
        <v>0</v>
      </c>
      <c r="S25" s="23">
        <v>0</v>
      </c>
      <c r="T25" s="23">
        <v>0</v>
      </c>
      <c r="U25" s="170"/>
      <c r="V25" s="168"/>
      <c r="W25" s="161"/>
      <c r="X25" s="161"/>
      <c r="Y25" s="12" t="str">
        <f t="shared" si="1"/>
        <v>Отклонений не имеется</v>
      </c>
      <c r="Z25" s="13" t="s">
        <v>28</v>
      </c>
    </row>
    <row r="26" spans="1:27" s="38" customFormat="1" ht="78.75" x14ac:dyDescent="0.25">
      <c r="A26" s="6">
        <v>9</v>
      </c>
      <c r="B26" s="158"/>
      <c r="C26" s="4" t="s">
        <v>49</v>
      </c>
      <c r="D26" s="15" t="s">
        <v>31</v>
      </c>
      <c r="E26" s="15">
        <v>18</v>
      </c>
      <c r="F26" s="15">
        <v>0</v>
      </c>
      <c r="G26" s="15" t="s">
        <v>39</v>
      </c>
      <c r="H26" s="15"/>
      <c r="I26" s="17">
        <v>4200.8928571428605</v>
      </c>
      <c r="J26" s="8">
        <v>0</v>
      </c>
      <c r="K26" s="137">
        <f t="shared" si="2"/>
        <v>-4200.8928571428605</v>
      </c>
      <c r="L26" s="12" t="s">
        <v>34</v>
      </c>
      <c r="M26" s="19">
        <f>I26</f>
        <v>4200.8928571428605</v>
      </c>
      <c r="N26" s="22">
        <v>0</v>
      </c>
      <c r="O26" s="22">
        <v>0</v>
      </c>
      <c r="P26" s="22">
        <v>0</v>
      </c>
      <c r="Q26" s="22">
        <v>0</v>
      </c>
      <c r="R26" s="22">
        <v>0</v>
      </c>
      <c r="S26" s="23">
        <v>0</v>
      </c>
      <c r="T26" s="23">
        <v>0</v>
      </c>
      <c r="U26" s="170"/>
      <c r="V26" s="168"/>
      <c r="W26" s="161"/>
      <c r="X26" s="161"/>
      <c r="Y26" s="12" t="str">
        <f t="shared" ref="Y26" si="4">L26</f>
        <v xml:space="preserve">Мероприятие не выполнено </v>
      </c>
      <c r="Z26" s="13" t="s">
        <v>37</v>
      </c>
    </row>
    <row r="27" spans="1:27" s="38" customFormat="1" ht="78.75" x14ac:dyDescent="0.25">
      <c r="A27" s="27" t="s">
        <v>50</v>
      </c>
      <c r="B27" s="158"/>
      <c r="C27" s="4" t="s">
        <v>59</v>
      </c>
      <c r="D27" s="15" t="s">
        <v>31</v>
      </c>
      <c r="E27" s="15">
        <v>2</v>
      </c>
      <c r="F27" s="15">
        <v>0</v>
      </c>
      <c r="G27" s="15" t="s">
        <v>39</v>
      </c>
      <c r="H27" s="15"/>
      <c r="I27" s="17">
        <v>551.78571428571422</v>
      </c>
      <c r="J27" s="8">
        <v>0</v>
      </c>
      <c r="K27" s="137">
        <f t="shared" si="2"/>
        <v>-551.78571428571422</v>
      </c>
      <c r="L27" s="12" t="s">
        <v>34</v>
      </c>
      <c r="M27" s="19">
        <v>551.78571428571422</v>
      </c>
      <c r="N27" s="22">
        <v>0</v>
      </c>
      <c r="O27" s="22">
        <v>0</v>
      </c>
      <c r="P27" s="22">
        <v>0</v>
      </c>
      <c r="Q27" s="22">
        <v>0</v>
      </c>
      <c r="R27" s="22">
        <v>0</v>
      </c>
      <c r="S27" s="23">
        <v>0</v>
      </c>
      <c r="T27" s="23">
        <v>0</v>
      </c>
      <c r="U27" s="170"/>
      <c r="V27" s="168"/>
      <c r="W27" s="161"/>
      <c r="X27" s="161"/>
      <c r="Y27" s="12" t="s">
        <v>34</v>
      </c>
      <c r="Z27" s="14" t="s">
        <v>37</v>
      </c>
    </row>
    <row r="28" spans="1:27" s="38" customFormat="1" ht="78.75" x14ac:dyDescent="0.25">
      <c r="A28" s="18" t="s">
        <v>51</v>
      </c>
      <c r="B28" s="158"/>
      <c r="C28" s="4" t="s">
        <v>60</v>
      </c>
      <c r="D28" s="15" t="s">
        <v>31</v>
      </c>
      <c r="E28" s="15">
        <v>2</v>
      </c>
      <c r="F28" s="15">
        <v>0</v>
      </c>
      <c r="G28" s="15" t="s">
        <v>39</v>
      </c>
      <c r="H28" s="15"/>
      <c r="I28" s="17">
        <v>41.964285714285708</v>
      </c>
      <c r="J28" s="8">
        <v>0</v>
      </c>
      <c r="K28" s="137">
        <f t="shared" si="2"/>
        <v>-41.964285714285708</v>
      </c>
      <c r="L28" s="12" t="s">
        <v>34</v>
      </c>
      <c r="M28" s="19">
        <v>41.964285714285708</v>
      </c>
      <c r="N28" s="22">
        <v>0</v>
      </c>
      <c r="O28" s="22">
        <v>0</v>
      </c>
      <c r="P28" s="22">
        <v>0</v>
      </c>
      <c r="Q28" s="22">
        <v>0</v>
      </c>
      <c r="R28" s="22">
        <v>0</v>
      </c>
      <c r="S28" s="23">
        <v>0</v>
      </c>
      <c r="T28" s="23">
        <v>0</v>
      </c>
      <c r="U28" s="170"/>
      <c r="V28" s="168"/>
      <c r="W28" s="161"/>
      <c r="X28" s="161"/>
      <c r="Y28" s="12" t="s">
        <v>34</v>
      </c>
      <c r="Z28" s="14" t="s">
        <v>37</v>
      </c>
    </row>
    <row r="29" spans="1:27" s="38" customFormat="1" ht="78.75" x14ac:dyDescent="0.25">
      <c r="A29" s="18" t="s">
        <v>52</v>
      </c>
      <c r="B29" s="158"/>
      <c r="C29" s="4" t="s">
        <v>61</v>
      </c>
      <c r="D29" s="15" t="s">
        <v>31</v>
      </c>
      <c r="E29" s="15">
        <v>2</v>
      </c>
      <c r="F29" s="15">
        <v>0</v>
      </c>
      <c r="G29" s="15" t="s">
        <v>39</v>
      </c>
      <c r="H29" s="15"/>
      <c r="I29" s="17">
        <v>130.35714285714283</v>
      </c>
      <c r="J29" s="8">
        <v>0</v>
      </c>
      <c r="K29" s="137">
        <f t="shared" si="2"/>
        <v>-130.35714285714283</v>
      </c>
      <c r="L29" s="12" t="s">
        <v>34</v>
      </c>
      <c r="M29" s="19">
        <v>130.35714285714283</v>
      </c>
      <c r="N29" s="22">
        <v>0</v>
      </c>
      <c r="O29" s="22">
        <v>0</v>
      </c>
      <c r="P29" s="22">
        <v>0</v>
      </c>
      <c r="Q29" s="22">
        <v>0</v>
      </c>
      <c r="R29" s="22">
        <v>0</v>
      </c>
      <c r="S29" s="23">
        <v>0</v>
      </c>
      <c r="T29" s="23">
        <v>0</v>
      </c>
      <c r="U29" s="170"/>
      <c r="V29" s="168"/>
      <c r="W29" s="161"/>
      <c r="X29" s="161"/>
      <c r="Y29" s="12" t="s">
        <v>34</v>
      </c>
      <c r="Z29" s="14" t="s">
        <v>37</v>
      </c>
    </row>
    <row r="30" spans="1:27" s="38" customFormat="1" ht="78.75" x14ac:dyDescent="0.25">
      <c r="A30" s="18" t="s">
        <v>53</v>
      </c>
      <c r="B30" s="158"/>
      <c r="C30" s="4" t="s">
        <v>62</v>
      </c>
      <c r="D30" s="15" t="s">
        <v>31</v>
      </c>
      <c r="E30" s="15">
        <v>2</v>
      </c>
      <c r="F30" s="15">
        <v>0</v>
      </c>
      <c r="G30" s="15" t="s">
        <v>39</v>
      </c>
      <c r="H30" s="15"/>
      <c r="I30" s="17">
        <v>116.07142857142856</v>
      </c>
      <c r="J30" s="8">
        <v>0</v>
      </c>
      <c r="K30" s="137">
        <f t="shared" si="2"/>
        <v>-116.07142857142856</v>
      </c>
      <c r="L30" s="12" t="s">
        <v>34</v>
      </c>
      <c r="M30" s="19">
        <v>116.07142857142856</v>
      </c>
      <c r="N30" s="22">
        <v>0</v>
      </c>
      <c r="O30" s="22">
        <v>0</v>
      </c>
      <c r="P30" s="22">
        <v>0</v>
      </c>
      <c r="Q30" s="22">
        <v>0</v>
      </c>
      <c r="R30" s="22">
        <v>0</v>
      </c>
      <c r="S30" s="23">
        <v>0</v>
      </c>
      <c r="T30" s="23">
        <v>0</v>
      </c>
      <c r="U30" s="170"/>
      <c r="V30" s="168"/>
      <c r="W30" s="161"/>
      <c r="X30" s="161"/>
      <c r="Y30" s="12" t="s">
        <v>34</v>
      </c>
      <c r="Z30" s="14" t="s">
        <v>37</v>
      </c>
    </row>
    <row r="31" spans="1:27" s="38" customFormat="1" ht="78.75" x14ac:dyDescent="0.25">
      <c r="A31" s="18" t="s">
        <v>54</v>
      </c>
      <c r="B31" s="158"/>
      <c r="C31" s="4" t="s">
        <v>63</v>
      </c>
      <c r="D31" s="15" t="s">
        <v>31</v>
      </c>
      <c r="E31" s="15">
        <v>1</v>
      </c>
      <c r="F31" s="15">
        <v>0</v>
      </c>
      <c r="G31" s="15" t="s">
        <v>39</v>
      </c>
      <c r="H31" s="15"/>
      <c r="I31" s="17">
        <v>1834.8214285714284</v>
      </c>
      <c r="J31" s="8">
        <v>0</v>
      </c>
      <c r="K31" s="137">
        <f t="shared" si="2"/>
        <v>-1834.8214285714284</v>
      </c>
      <c r="L31" s="12" t="s">
        <v>34</v>
      </c>
      <c r="M31" s="19">
        <v>1834.8214285714284</v>
      </c>
      <c r="N31" s="22">
        <v>0</v>
      </c>
      <c r="O31" s="22">
        <v>0</v>
      </c>
      <c r="P31" s="22">
        <v>0</v>
      </c>
      <c r="Q31" s="22">
        <v>0</v>
      </c>
      <c r="R31" s="22">
        <v>0</v>
      </c>
      <c r="S31" s="23">
        <v>0</v>
      </c>
      <c r="T31" s="23">
        <v>0</v>
      </c>
      <c r="U31" s="170"/>
      <c r="V31" s="168"/>
      <c r="W31" s="161"/>
      <c r="X31" s="161"/>
      <c r="Y31" s="12" t="s">
        <v>34</v>
      </c>
      <c r="Z31" s="14" t="s">
        <v>37</v>
      </c>
    </row>
    <row r="32" spans="1:27" s="38" customFormat="1" ht="78.75" x14ac:dyDescent="0.25">
      <c r="A32" s="18" t="s">
        <v>55</v>
      </c>
      <c r="B32" s="158"/>
      <c r="C32" s="4" t="s">
        <v>64</v>
      </c>
      <c r="D32" s="15" t="s">
        <v>31</v>
      </c>
      <c r="E32" s="15">
        <v>4</v>
      </c>
      <c r="F32" s="15">
        <v>0</v>
      </c>
      <c r="G32" s="15" t="s">
        <v>39</v>
      </c>
      <c r="H32" s="15"/>
      <c r="I32" s="17">
        <v>849.99999999999989</v>
      </c>
      <c r="J32" s="8">
        <v>0</v>
      </c>
      <c r="K32" s="137">
        <f t="shared" si="2"/>
        <v>-849.99999999999989</v>
      </c>
      <c r="L32" s="12" t="s">
        <v>34</v>
      </c>
      <c r="M32" s="19">
        <v>849.99999999999989</v>
      </c>
      <c r="N32" s="22">
        <v>0</v>
      </c>
      <c r="O32" s="22">
        <v>0</v>
      </c>
      <c r="P32" s="22">
        <v>0</v>
      </c>
      <c r="Q32" s="22">
        <v>0</v>
      </c>
      <c r="R32" s="22">
        <v>0</v>
      </c>
      <c r="S32" s="23">
        <v>0</v>
      </c>
      <c r="T32" s="23">
        <v>0</v>
      </c>
      <c r="U32" s="170"/>
      <c r="V32" s="168"/>
      <c r="W32" s="161"/>
      <c r="X32" s="161"/>
      <c r="Y32" s="12" t="s">
        <v>34</v>
      </c>
      <c r="Z32" s="14" t="s">
        <v>37</v>
      </c>
    </row>
    <row r="33" spans="1:26" s="38" customFormat="1" ht="78.75" x14ac:dyDescent="0.25">
      <c r="A33" s="18" t="s">
        <v>56</v>
      </c>
      <c r="B33" s="158"/>
      <c r="C33" s="4" t="s">
        <v>64</v>
      </c>
      <c r="D33" s="15" t="s">
        <v>31</v>
      </c>
      <c r="E33" s="15">
        <v>1</v>
      </c>
      <c r="F33" s="15">
        <v>0</v>
      </c>
      <c r="G33" s="15" t="s">
        <v>39</v>
      </c>
      <c r="H33" s="15"/>
      <c r="I33" s="17">
        <v>267.85714285714283</v>
      </c>
      <c r="J33" s="8">
        <v>0</v>
      </c>
      <c r="K33" s="137">
        <f t="shared" si="2"/>
        <v>-267.85714285714283</v>
      </c>
      <c r="L33" s="12" t="s">
        <v>34</v>
      </c>
      <c r="M33" s="19">
        <v>267.85714285714283</v>
      </c>
      <c r="N33" s="22">
        <v>0</v>
      </c>
      <c r="O33" s="22">
        <v>0</v>
      </c>
      <c r="P33" s="22">
        <v>0</v>
      </c>
      <c r="Q33" s="22">
        <v>0</v>
      </c>
      <c r="R33" s="22">
        <v>0</v>
      </c>
      <c r="S33" s="23">
        <v>0</v>
      </c>
      <c r="T33" s="23">
        <v>0</v>
      </c>
      <c r="U33" s="170"/>
      <c r="V33" s="168"/>
      <c r="W33" s="161"/>
      <c r="X33" s="161"/>
      <c r="Y33" s="12" t="s">
        <v>34</v>
      </c>
      <c r="Z33" s="14" t="s">
        <v>37</v>
      </c>
    </row>
    <row r="34" spans="1:26" s="38" customFormat="1" ht="78.75" x14ac:dyDescent="0.25">
      <c r="A34" s="18" t="s">
        <v>57</v>
      </c>
      <c r="B34" s="158"/>
      <c r="C34" s="4" t="s">
        <v>65</v>
      </c>
      <c r="D34" s="15" t="s">
        <v>31</v>
      </c>
      <c r="E34" s="15">
        <v>3</v>
      </c>
      <c r="F34" s="15">
        <v>0</v>
      </c>
      <c r="G34" s="15" t="s">
        <v>39</v>
      </c>
      <c r="H34" s="15"/>
      <c r="I34" s="17">
        <v>332.14285714285711</v>
      </c>
      <c r="J34" s="8">
        <v>0</v>
      </c>
      <c r="K34" s="137">
        <f t="shared" si="2"/>
        <v>-332.14285714285711</v>
      </c>
      <c r="L34" s="12" t="s">
        <v>34</v>
      </c>
      <c r="M34" s="19">
        <v>332.14285714285711</v>
      </c>
      <c r="N34" s="22">
        <v>0</v>
      </c>
      <c r="O34" s="22">
        <v>0</v>
      </c>
      <c r="P34" s="22">
        <v>0</v>
      </c>
      <c r="Q34" s="22">
        <v>0</v>
      </c>
      <c r="R34" s="22">
        <v>0</v>
      </c>
      <c r="S34" s="23">
        <v>0</v>
      </c>
      <c r="T34" s="23">
        <v>0</v>
      </c>
      <c r="U34" s="170"/>
      <c r="V34" s="168"/>
      <c r="W34" s="161"/>
      <c r="X34" s="161"/>
      <c r="Y34" s="12" t="s">
        <v>34</v>
      </c>
      <c r="Z34" s="14" t="s">
        <v>37</v>
      </c>
    </row>
    <row r="35" spans="1:26" s="38" customFormat="1" ht="79.5" thickBot="1" x14ac:dyDescent="0.3">
      <c r="A35" s="18" t="s">
        <v>58</v>
      </c>
      <c r="B35" s="158"/>
      <c r="C35" s="4" t="s">
        <v>66</v>
      </c>
      <c r="D35" s="15" t="s">
        <v>31</v>
      </c>
      <c r="E35" s="15">
        <v>1</v>
      </c>
      <c r="F35" s="15">
        <v>0</v>
      </c>
      <c r="G35" s="15" t="s">
        <v>39</v>
      </c>
      <c r="H35" s="15"/>
      <c r="I35" s="17">
        <v>75.892857142857139</v>
      </c>
      <c r="J35" s="8">
        <v>0</v>
      </c>
      <c r="K35" s="137">
        <f t="shared" si="2"/>
        <v>-75.892857142857139</v>
      </c>
      <c r="L35" s="12" t="s">
        <v>34</v>
      </c>
      <c r="M35" s="19">
        <v>75.892857142857139</v>
      </c>
      <c r="N35" s="22">
        <v>0</v>
      </c>
      <c r="O35" s="22">
        <v>0</v>
      </c>
      <c r="P35" s="22">
        <v>0</v>
      </c>
      <c r="Q35" s="22">
        <v>0</v>
      </c>
      <c r="R35" s="22">
        <v>0</v>
      </c>
      <c r="S35" s="23">
        <v>0</v>
      </c>
      <c r="T35" s="23">
        <v>0</v>
      </c>
      <c r="U35" s="170"/>
      <c r="V35" s="168"/>
      <c r="W35" s="161"/>
      <c r="X35" s="161"/>
      <c r="Y35" s="12" t="s">
        <v>34</v>
      </c>
      <c r="Z35" s="14" t="s">
        <v>37</v>
      </c>
    </row>
    <row r="36" spans="1:26" ht="16.5" thickBot="1" x14ac:dyDescent="0.3">
      <c r="A36" s="43"/>
      <c r="B36" s="64"/>
      <c r="C36" s="44" t="s">
        <v>27</v>
      </c>
      <c r="D36" s="44"/>
      <c r="E36" s="65"/>
      <c r="F36" s="65"/>
      <c r="G36" s="65"/>
      <c r="H36" s="65"/>
      <c r="I36" s="65">
        <f>I37</f>
        <v>44428.873000000007</v>
      </c>
      <c r="J36" s="65">
        <f>J37</f>
        <v>9561.102640000001</v>
      </c>
      <c r="K36" s="65">
        <f>K37</f>
        <v>34867.770360000002</v>
      </c>
      <c r="L36" s="65"/>
      <c r="M36" s="65">
        <f>M37</f>
        <v>12995.78</v>
      </c>
      <c r="N36" s="65">
        <f>N37</f>
        <v>31433.1</v>
      </c>
      <c r="O36" s="44"/>
      <c r="P36" s="44"/>
      <c r="Q36" s="44"/>
      <c r="R36" s="44"/>
      <c r="S36" s="44"/>
      <c r="T36" s="44"/>
      <c r="U36" s="44"/>
      <c r="V36" s="44"/>
      <c r="W36" s="44"/>
      <c r="X36" s="44"/>
      <c r="Y36" s="44"/>
      <c r="Z36" s="45"/>
    </row>
    <row r="37" spans="1:26" ht="16.5" thickBot="1" x14ac:dyDescent="0.3">
      <c r="A37" s="66"/>
      <c r="B37" s="67"/>
      <c r="C37" s="28" t="s">
        <v>38</v>
      </c>
      <c r="D37" s="28"/>
      <c r="E37" s="68"/>
      <c r="F37" s="68"/>
      <c r="G37" s="68"/>
      <c r="H37" s="68"/>
      <c r="I37" s="68">
        <f>I38+I39</f>
        <v>44428.873000000007</v>
      </c>
      <c r="J37" s="68">
        <f t="shared" ref="J37:N37" si="5">J38</f>
        <v>9561.102640000001</v>
      </c>
      <c r="K37" s="68">
        <f>K38+K39</f>
        <v>34867.770360000002</v>
      </c>
      <c r="L37" s="68"/>
      <c r="M37" s="68">
        <f t="shared" si="5"/>
        <v>12995.78</v>
      </c>
      <c r="N37" s="68">
        <f t="shared" si="5"/>
        <v>31433.1</v>
      </c>
      <c r="O37" s="28"/>
      <c r="P37" s="28"/>
      <c r="Q37" s="28"/>
      <c r="R37" s="28"/>
      <c r="S37" s="28"/>
      <c r="T37" s="28"/>
      <c r="U37" s="28"/>
      <c r="V37" s="28"/>
      <c r="W37" s="28"/>
      <c r="X37" s="28"/>
      <c r="Y37" s="28"/>
      <c r="Z37" s="3"/>
    </row>
    <row r="38" spans="1:26" ht="63" x14ac:dyDescent="0.25">
      <c r="A38" s="69">
        <v>1</v>
      </c>
      <c r="B38" s="157" t="s">
        <v>85</v>
      </c>
      <c r="C38" s="70" t="s">
        <v>86</v>
      </c>
      <c r="D38" s="28" t="s">
        <v>41</v>
      </c>
      <c r="E38" s="28">
        <v>100</v>
      </c>
      <c r="F38" s="28">
        <v>76</v>
      </c>
      <c r="G38" s="28" t="s">
        <v>39</v>
      </c>
      <c r="H38" s="28"/>
      <c r="I38" s="71">
        <v>33627.355000000003</v>
      </c>
      <c r="J38" s="72">
        <v>9561.102640000001</v>
      </c>
      <c r="K38" s="68">
        <f t="shared" ref="K38" si="6">I38-J38</f>
        <v>24066.252360000002</v>
      </c>
      <c r="L38" s="68" t="s">
        <v>35</v>
      </c>
      <c r="M38" s="73">
        <v>12995.78</v>
      </c>
      <c r="N38" s="73">
        <v>31433.1</v>
      </c>
      <c r="O38" s="74">
        <v>0</v>
      </c>
      <c r="P38" s="74">
        <v>0</v>
      </c>
      <c r="Q38" s="74">
        <v>0</v>
      </c>
      <c r="R38" s="74">
        <v>0</v>
      </c>
      <c r="S38" s="74">
        <v>0</v>
      </c>
      <c r="T38" s="74">
        <v>3.762</v>
      </c>
      <c r="U38" s="178">
        <v>9.1999999999999993</v>
      </c>
      <c r="V38" s="178">
        <v>9.1</v>
      </c>
      <c r="W38" s="178">
        <v>3</v>
      </c>
      <c r="X38" s="178">
        <v>3</v>
      </c>
      <c r="Y38" s="68" t="str">
        <f>L38</f>
        <v>По факту выполненных работ</v>
      </c>
      <c r="Z38" s="75" t="s">
        <v>87</v>
      </c>
    </row>
    <row r="39" spans="1:26" ht="63.75" thickBot="1" x14ac:dyDescent="0.3">
      <c r="A39" s="76">
        <v>1</v>
      </c>
      <c r="B39" s="159"/>
      <c r="C39" s="77" t="s">
        <v>88</v>
      </c>
      <c r="D39" s="78" t="s">
        <v>31</v>
      </c>
      <c r="E39" s="78">
        <v>1</v>
      </c>
      <c r="F39" s="78">
        <v>0</v>
      </c>
      <c r="G39" s="78" t="s">
        <v>39</v>
      </c>
      <c r="H39" s="78"/>
      <c r="I39" s="79">
        <v>10801.518</v>
      </c>
      <c r="J39" s="80">
        <v>0</v>
      </c>
      <c r="K39" s="81">
        <f>I39-J39</f>
        <v>10801.518</v>
      </c>
      <c r="L39" s="63" t="s">
        <v>81</v>
      </c>
      <c r="M39" s="82">
        <v>0</v>
      </c>
      <c r="N39" s="82">
        <v>0</v>
      </c>
      <c r="O39" s="83">
        <v>0</v>
      </c>
      <c r="P39" s="83">
        <v>0</v>
      </c>
      <c r="Q39" s="83">
        <v>0</v>
      </c>
      <c r="R39" s="83">
        <v>0</v>
      </c>
      <c r="S39" s="83">
        <v>0</v>
      </c>
      <c r="T39" s="83">
        <v>0</v>
      </c>
      <c r="U39" s="179"/>
      <c r="V39" s="179"/>
      <c r="W39" s="179"/>
      <c r="X39" s="179"/>
      <c r="Y39" s="63" t="str">
        <f>L39</f>
        <v>Мероприятие не выполнено</v>
      </c>
      <c r="Z39" s="84" t="s">
        <v>87</v>
      </c>
    </row>
    <row r="40" spans="1:26" ht="16.5" thickBot="1" x14ac:dyDescent="0.3">
      <c r="A40" s="32"/>
      <c r="B40" s="85"/>
      <c r="C40" s="28" t="s">
        <v>89</v>
      </c>
      <c r="D40" s="28"/>
      <c r="E40" s="28"/>
      <c r="F40" s="28"/>
      <c r="G40" s="28"/>
      <c r="H40" s="28"/>
      <c r="I40" s="126">
        <f>I41+I42+I43</f>
        <v>19471.986000000001</v>
      </c>
      <c r="J40" s="68">
        <f>J41+J42+J43</f>
        <v>4337</v>
      </c>
      <c r="K40" s="126">
        <f>K41+K42+K43</f>
        <v>15134.986000000001</v>
      </c>
      <c r="L40" s="68"/>
      <c r="M40" s="68">
        <f>M41+M42+M43</f>
        <v>11653.98</v>
      </c>
      <c r="N40" s="68">
        <f>N41+N42+N43</f>
        <v>7818.0060000000003</v>
      </c>
      <c r="O40" s="28"/>
      <c r="P40" s="28"/>
      <c r="Q40" s="28"/>
      <c r="R40" s="28"/>
      <c r="S40" s="28"/>
      <c r="T40" s="28"/>
      <c r="U40" s="28"/>
      <c r="V40" s="28"/>
      <c r="W40" s="28"/>
      <c r="X40" s="28"/>
      <c r="Y40" s="28"/>
      <c r="Z40" s="3"/>
    </row>
    <row r="41" spans="1:26" ht="94.5" x14ac:dyDescent="0.3">
      <c r="A41" s="86">
        <v>1</v>
      </c>
      <c r="B41" s="187" t="s">
        <v>90</v>
      </c>
      <c r="C41" s="26" t="s">
        <v>91</v>
      </c>
      <c r="D41" s="20" t="s">
        <v>31</v>
      </c>
      <c r="E41" s="20">
        <v>4</v>
      </c>
      <c r="F41" s="20">
        <v>0</v>
      </c>
      <c r="G41" s="20" t="s">
        <v>39</v>
      </c>
      <c r="H41" s="141"/>
      <c r="I41" s="55">
        <v>1291.643</v>
      </c>
      <c r="J41" s="54">
        <v>0</v>
      </c>
      <c r="K41" s="56">
        <f t="shared" ref="K41:K43" si="7">I41-J41</f>
        <v>1291.643</v>
      </c>
      <c r="L41" s="87" t="s">
        <v>92</v>
      </c>
      <c r="M41" s="58">
        <v>0</v>
      </c>
      <c r="N41" s="58">
        <v>0</v>
      </c>
      <c r="O41" s="141"/>
      <c r="P41" s="142"/>
      <c r="Q41" s="88">
        <v>0</v>
      </c>
      <c r="R41" s="89">
        <v>0</v>
      </c>
      <c r="S41" s="89">
        <v>0</v>
      </c>
      <c r="T41" s="89">
        <v>0</v>
      </c>
      <c r="U41" s="190">
        <v>17.22</v>
      </c>
      <c r="V41" s="190">
        <v>14.85</v>
      </c>
      <c r="W41" s="193">
        <v>4</v>
      </c>
      <c r="X41" s="195">
        <v>4</v>
      </c>
      <c r="Y41" s="90" t="str">
        <f>L41</f>
        <v>В связи с отсутствием финансирования в результате снижения объемов предоставляемой услуги</v>
      </c>
      <c r="Z41" s="91" t="s">
        <v>28</v>
      </c>
    </row>
    <row r="42" spans="1:26" ht="94.5" x14ac:dyDescent="0.25">
      <c r="A42" s="92">
        <v>2</v>
      </c>
      <c r="B42" s="188"/>
      <c r="C42" s="93" t="s">
        <v>93</v>
      </c>
      <c r="D42" s="94" t="s">
        <v>32</v>
      </c>
      <c r="E42" s="94">
        <v>1</v>
      </c>
      <c r="F42" s="94">
        <v>0</v>
      </c>
      <c r="G42" s="94" t="s">
        <v>39</v>
      </c>
      <c r="H42" s="94"/>
      <c r="I42" s="94">
        <v>13843.343000000001</v>
      </c>
      <c r="J42" s="95">
        <v>0</v>
      </c>
      <c r="K42" s="56">
        <f t="shared" si="7"/>
        <v>13843.343000000001</v>
      </c>
      <c r="L42" s="87" t="s">
        <v>92</v>
      </c>
      <c r="M42" s="96">
        <v>0</v>
      </c>
      <c r="N42" s="96">
        <v>0</v>
      </c>
      <c r="O42" s="94"/>
      <c r="P42" s="94"/>
      <c r="Q42" s="95">
        <v>0</v>
      </c>
      <c r="R42" s="95">
        <v>0</v>
      </c>
      <c r="S42" s="95">
        <v>0</v>
      </c>
      <c r="T42" s="95">
        <v>0</v>
      </c>
      <c r="U42" s="191"/>
      <c r="V42" s="191"/>
      <c r="W42" s="194"/>
      <c r="X42" s="196"/>
      <c r="Y42" s="97" t="str">
        <f>L42</f>
        <v>В связи с отсутствием финансирования в результате снижения объемов предоставляемой услуги</v>
      </c>
      <c r="Z42" s="98" t="s">
        <v>28</v>
      </c>
    </row>
    <row r="43" spans="1:26" ht="79.5" thickBot="1" x14ac:dyDescent="0.3">
      <c r="A43" s="99">
        <v>3</v>
      </c>
      <c r="B43" s="189"/>
      <c r="C43" s="100" t="s">
        <v>94</v>
      </c>
      <c r="D43" s="101" t="s">
        <v>32</v>
      </c>
      <c r="E43" s="101">
        <v>1</v>
      </c>
      <c r="F43" s="101">
        <v>1</v>
      </c>
      <c r="G43" s="101" t="s">
        <v>39</v>
      </c>
      <c r="H43" s="101"/>
      <c r="I43" s="101">
        <v>4337</v>
      </c>
      <c r="J43" s="101">
        <v>4337</v>
      </c>
      <c r="K43" s="102">
        <f t="shared" si="7"/>
        <v>0</v>
      </c>
      <c r="L43" s="102" t="s">
        <v>95</v>
      </c>
      <c r="M43" s="103">
        <v>11653.98</v>
      </c>
      <c r="N43" s="104">
        <v>7818.0060000000003</v>
      </c>
      <c r="O43" s="101"/>
      <c r="P43" s="101"/>
      <c r="Q43" s="105">
        <v>0</v>
      </c>
      <c r="R43" s="105">
        <v>0</v>
      </c>
      <c r="S43" s="105">
        <v>0</v>
      </c>
      <c r="T43" s="105">
        <v>0</v>
      </c>
      <c r="U43" s="192"/>
      <c r="V43" s="192"/>
      <c r="W43" s="179"/>
      <c r="X43" s="197"/>
      <c r="Y43" s="106" t="s">
        <v>95</v>
      </c>
      <c r="Z43" s="84" t="s">
        <v>28</v>
      </c>
    </row>
    <row r="44" spans="1:26" ht="16.5" thickBot="1" x14ac:dyDescent="0.3">
      <c r="A44" s="107"/>
      <c r="B44" s="198" t="s">
        <v>100</v>
      </c>
      <c r="C44" s="143" t="s">
        <v>27</v>
      </c>
      <c r="D44" s="44"/>
      <c r="E44" s="44"/>
      <c r="F44" s="44"/>
      <c r="G44" s="44"/>
      <c r="H44" s="44"/>
      <c r="I44" s="65">
        <f>I45</f>
        <v>13344.081999999999</v>
      </c>
      <c r="J44" s="65">
        <f>J45</f>
        <v>6086.5882142857135</v>
      </c>
      <c r="K44" s="65">
        <f>K45</f>
        <v>7257.493785714285</v>
      </c>
      <c r="L44" s="65"/>
      <c r="M44" s="140">
        <f>M45</f>
        <v>4695.82</v>
      </c>
      <c r="N44" s="140">
        <f>N45</f>
        <v>8648.2619999999988</v>
      </c>
      <c r="O44" s="65">
        <f>SUM(O46:O47)</f>
        <v>0</v>
      </c>
      <c r="P44" s="65">
        <f>SUM(P46:P47)</f>
        <v>0</v>
      </c>
      <c r="Q44" s="108"/>
      <c r="R44" s="109"/>
      <c r="S44" s="109"/>
      <c r="T44" s="109"/>
      <c r="U44" s="110"/>
      <c r="V44" s="110"/>
      <c r="W44" s="44"/>
      <c r="X44" s="44"/>
      <c r="Y44" s="44"/>
      <c r="Z44" s="45"/>
    </row>
    <row r="45" spans="1:26" ht="16.5" thickBot="1" x14ac:dyDescent="0.3">
      <c r="A45" s="107"/>
      <c r="B45" s="199"/>
      <c r="C45" s="143" t="s">
        <v>38</v>
      </c>
      <c r="D45" s="44"/>
      <c r="E45" s="44"/>
      <c r="F45" s="44"/>
      <c r="G45" s="44"/>
      <c r="H45" s="44"/>
      <c r="I45" s="65">
        <f>SUM(I46:I47)</f>
        <v>13344.081999999999</v>
      </c>
      <c r="J45" s="65">
        <f>SUM(J46:J47)</f>
        <v>6086.5882142857135</v>
      </c>
      <c r="K45" s="65">
        <f>SUM(K46:K47)</f>
        <v>7257.493785714285</v>
      </c>
      <c r="L45" s="65"/>
      <c r="M45" s="140">
        <f>SUM(M46:M47)</f>
        <v>4695.82</v>
      </c>
      <c r="N45" s="140">
        <f>SUM(N46:N47)</f>
        <v>8648.2619999999988</v>
      </c>
      <c r="O45" s="65"/>
      <c r="P45" s="65"/>
      <c r="Q45" s="108"/>
      <c r="R45" s="109"/>
      <c r="S45" s="109"/>
      <c r="T45" s="109"/>
      <c r="U45" s="110"/>
      <c r="V45" s="110"/>
      <c r="W45" s="44"/>
      <c r="X45" s="44"/>
      <c r="Y45" s="44"/>
      <c r="Z45" s="45"/>
    </row>
    <row r="46" spans="1:26" ht="78.75" x14ac:dyDescent="0.25">
      <c r="A46" s="46">
        <v>1</v>
      </c>
      <c r="B46" s="158"/>
      <c r="C46" s="48" t="s">
        <v>96</v>
      </c>
      <c r="D46" s="48" t="s">
        <v>41</v>
      </c>
      <c r="E46" s="48">
        <v>120</v>
      </c>
      <c r="F46" s="48">
        <v>120</v>
      </c>
      <c r="G46" s="48" t="s">
        <v>39</v>
      </c>
      <c r="H46" s="48"/>
      <c r="I46" s="50">
        <v>6178.2542321428573</v>
      </c>
      <c r="J46" s="50">
        <v>6086.5882142857135</v>
      </c>
      <c r="K46" s="50">
        <f t="shared" ref="K46:K47" si="8">I46-J46</f>
        <v>91.666017857143743</v>
      </c>
      <c r="L46" s="50" t="s">
        <v>95</v>
      </c>
      <c r="M46" s="51">
        <v>4695.82</v>
      </c>
      <c r="N46" s="51">
        <f>I46-M46</f>
        <v>1482.4342321428576</v>
      </c>
      <c r="O46" s="50">
        <v>0</v>
      </c>
      <c r="P46" s="50">
        <v>0</v>
      </c>
      <c r="Q46" s="111">
        <v>0</v>
      </c>
      <c r="R46" s="112">
        <v>0</v>
      </c>
      <c r="S46" s="112">
        <v>0</v>
      </c>
      <c r="T46" s="112">
        <v>0</v>
      </c>
      <c r="U46" s="113" t="s">
        <v>79</v>
      </c>
      <c r="V46" s="113" t="s">
        <v>79</v>
      </c>
      <c r="W46" s="160">
        <v>10</v>
      </c>
      <c r="X46" s="160">
        <v>5</v>
      </c>
      <c r="Y46" s="50" t="str">
        <f>L46</f>
        <v>По факту заключенного договора</v>
      </c>
      <c r="Z46" s="53" t="s">
        <v>97</v>
      </c>
    </row>
    <row r="47" spans="1:26" ht="63.75" thickBot="1" x14ac:dyDescent="0.3">
      <c r="A47" s="114">
        <v>2</v>
      </c>
      <c r="B47" s="159"/>
      <c r="C47" s="16" t="s">
        <v>98</v>
      </c>
      <c r="D47" s="16" t="s">
        <v>32</v>
      </c>
      <c r="E47" s="16">
        <v>1</v>
      </c>
      <c r="F47" s="16">
        <v>0</v>
      </c>
      <c r="G47" s="16" t="s">
        <v>39</v>
      </c>
      <c r="H47" s="16"/>
      <c r="I47" s="102">
        <v>7165.8277678571412</v>
      </c>
      <c r="J47" s="102">
        <v>0</v>
      </c>
      <c r="K47" s="102">
        <f t="shared" si="8"/>
        <v>7165.8277678571412</v>
      </c>
      <c r="L47" s="102" t="s">
        <v>81</v>
      </c>
      <c r="M47" s="62">
        <v>0</v>
      </c>
      <c r="N47" s="62">
        <f>I47</f>
        <v>7165.8277678571412</v>
      </c>
      <c r="O47" s="102">
        <v>0</v>
      </c>
      <c r="P47" s="102">
        <v>0</v>
      </c>
      <c r="Q47" s="115">
        <v>0</v>
      </c>
      <c r="R47" s="105">
        <v>0</v>
      </c>
      <c r="S47" s="105">
        <v>0</v>
      </c>
      <c r="T47" s="105">
        <v>0</v>
      </c>
      <c r="U47" s="116" t="s">
        <v>79</v>
      </c>
      <c r="V47" s="116" t="s">
        <v>79</v>
      </c>
      <c r="W47" s="162"/>
      <c r="X47" s="162"/>
      <c r="Y47" s="102" t="str">
        <f t="shared" ref="Y47" si="9">L47</f>
        <v>Мероприятие не выполнено</v>
      </c>
      <c r="Z47" s="117" t="s">
        <v>99</v>
      </c>
    </row>
    <row r="48" spans="1:26" ht="16.5" thickBot="1" x14ac:dyDescent="0.3">
      <c r="A48" s="43"/>
      <c r="B48" s="44"/>
      <c r="C48" s="144" t="s">
        <v>27</v>
      </c>
      <c r="D48" s="44"/>
      <c r="E48" s="44"/>
      <c r="F48" s="44"/>
      <c r="G48" s="44"/>
      <c r="H48" s="44"/>
      <c r="I48" s="65">
        <f>I49</f>
        <v>28190.11</v>
      </c>
      <c r="J48" s="65">
        <f>J49</f>
        <v>15174.072320000001</v>
      </c>
      <c r="K48" s="65">
        <f>K49</f>
        <v>13016.037679999999</v>
      </c>
      <c r="L48" s="65"/>
      <c r="M48" s="65">
        <f>M49</f>
        <v>13033.76</v>
      </c>
      <c r="N48" s="65">
        <f>N49</f>
        <v>15156.348323400001</v>
      </c>
      <c r="O48" s="44"/>
      <c r="P48" s="44"/>
      <c r="Q48" s="44"/>
      <c r="R48" s="44"/>
      <c r="S48" s="44"/>
      <c r="T48" s="44"/>
      <c r="U48" s="44"/>
      <c r="V48" s="44"/>
      <c r="W48" s="44"/>
      <c r="X48" s="44"/>
      <c r="Y48" s="44"/>
      <c r="Z48" s="45"/>
    </row>
    <row r="49" spans="1:26" ht="16.5" thickBot="1" x14ac:dyDescent="0.3">
      <c r="A49" s="43"/>
      <c r="B49" s="44"/>
      <c r="C49" s="144" t="s">
        <v>38</v>
      </c>
      <c r="D49" s="44"/>
      <c r="E49" s="44"/>
      <c r="F49" s="44"/>
      <c r="G49" s="44"/>
      <c r="H49" s="44"/>
      <c r="I49" s="65">
        <f>I50+I51</f>
        <v>28190.11</v>
      </c>
      <c r="J49" s="65">
        <f>J50+J51</f>
        <v>15174.072320000001</v>
      </c>
      <c r="K49" s="65">
        <f>K50+K51</f>
        <v>13016.037679999999</v>
      </c>
      <c r="L49" s="65"/>
      <c r="M49" s="65">
        <f t="shared" ref="M49" si="10">M50</f>
        <v>13033.76</v>
      </c>
      <c r="N49" s="65">
        <f>N50+N51</f>
        <v>15156.348323400001</v>
      </c>
      <c r="O49" s="44"/>
      <c r="P49" s="44"/>
      <c r="Q49" s="44"/>
      <c r="R49" s="44"/>
      <c r="S49" s="44"/>
      <c r="T49" s="44"/>
      <c r="U49" s="44"/>
      <c r="V49" s="44"/>
      <c r="W49" s="44"/>
      <c r="X49" s="44"/>
      <c r="Y49" s="44"/>
      <c r="Z49" s="45"/>
    </row>
    <row r="50" spans="1:26" ht="78.75" x14ac:dyDescent="0.25">
      <c r="A50" s="125">
        <v>1</v>
      </c>
      <c r="B50" s="158" t="s">
        <v>101</v>
      </c>
      <c r="C50" s="118" t="s">
        <v>102</v>
      </c>
      <c r="D50" s="118" t="s">
        <v>41</v>
      </c>
      <c r="E50" s="118">
        <v>166</v>
      </c>
      <c r="F50" s="118">
        <v>125</v>
      </c>
      <c r="G50" s="118" t="s">
        <v>39</v>
      </c>
      <c r="H50" s="118" t="s">
        <v>103</v>
      </c>
      <c r="I50" s="57">
        <v>15938.17</v>
      </c>
      <c r="J50" s="119">
        <v>15174.072320000001</v>
      </c>
      <c r="K50" s="57">
        <f>I50-J50</f>
        <v>764.09767999999895</v>
      </c>
      <c r="L50" s="57" t="s">
        <v>35</v>
      </c>
      <c r="M50" s="120">
        <v>13033.76</v>
      </c>
      <c r="N50" s="120">
        <v>15156.348323400001</v>
      </c>
      <c r="O50" s="121">
        <v>0</v>
      </c>
      <c r="P50" s="121">
        <v>0</v>
      </c>
      <c r="Q50" s="121">
        <v>0</v>
      </c>
      <c r="R50" s="121">
        <v>0</v>
      </c>
      <c r="S50" s="121">
        <v>0</v>
      </c>
      <c r="T50" s="121">
        <v>6.6072869031262691</v>
      </c>
      <c r="U50" s="160">
        <v>14.04</v>
      </c>
      <c r="V50" s="160">
        <v>12.78</v>
      </c>
      <c r="W50" s="160">
        <v>5</v>
      </c>
      <c r="X50" s="160">
        <v>2</v>
      </c>
      <c r="Y50" s="57" t="str">
        <f>L50</f>
        <v>По факту выполненных работ</v>
      </c>
      <c r="Z50" s="122" t="s">
        <v>104</v>
      </c>
    </row>
    <row r="51" spans="1:26" ht="79.5" thickBot="1" x14ac:dyDescent="0.3">
      <c r="A51" s="76">
        <v>1</v>
      </c>
      <c r="B51" s="159"/>
      <c r="C51" s="77" t="s">
        <v>105</v>
      </c>
      <c r="D51" s="78" t="s">
        <v>41</v>
      </c>
      <c r="E51" s="78">
        <v>110</v>
      </c>
      <c r="F51" s="78">
        <v>0</v>
      </c>
      <c r="G51" s="78" t="s">
        <v>39</v>
      </c>
      <c r="H51" s="77" t="s">
        <v>103</v>
      </c>
      <c r="I51" s="80">
        <v>12251.94</v>
      </c>
      <c r="J51" s="80">
        <v>0</v>
      </c>
      <c r="K51" s="63">
        <f t="shared" ref="K51" si="11">I51-J51</f>
        <v>12251.94</v>
      </c>
      <c r="L51" s="77" t="s">
        <v>106</v>
      </c>
      <c r="M51" s="82">
        <v>0</v>
      </c>
      <c r="N51" s="82">
        <v>0</v>
      </c>
      <c r="O51" s="83">
        <v>0</v>
      </c>
      <c r="P51" s="83">
        <v>0</v>
      </c>
      <c r="Q51" s="123">
        <v>0</v>
      </c>
      <c r="R51" s="124">
        <v>0</v>
      </c>
      <c r="S51" s="124">
        <v>0</v>
      </c>
      <c r="T51" s="124">
        <v>0</v>
      </c>
      <c r="U51" s="162"/>
      <c r="V51" s="162"/>
      <c r="W51" s="162"/>
      <c r="X51" s="162"/>
      <c r="Y51" s="77" t="str">
        <f>L51</f>
        <v>Мероприятие не исполнено</v>
      </c>
      <c r="Z51" s="84" t="s">
        <v>104</v>
      </c>
    </row>
    <row r="52" spans="1:26" ht="16.5" thickBot="1" x14ac:dyDescent="0.3">
      <c r="A52" s="43"/>
      <c r="B52" s="44"/>
      <c r="C52" s="200" t="s">
        <v>27</v>
      </c>
      <c r="D52" s="44"/>
      <c r="E52" s="44"/>
      <c r="F52" s="44"/>
      <c r="G52" s="44"/>
      <c r="H52" s="44"/>
      <c r="I52" s="201">
        <f t="shared" ref="I52:N52" si="12">I53</f>
        <v>96667.091223214244</v>
      </c>
      <c r="J52" s="201">
        <f t="shared" si="12"/>
        <v>15219.509419642854</v>
      </c>
      <c r="K52" s="202">
        <f t="shared" si="12"/>
        <v>81447.581803571404</v>
      </c>
      <c r="L52" s="202">
        <f t="shared" si="12"/>
        <v>0</v>
      </c>
      <c r="M52" s="203">
        <f t="shared" si="12"/>
        <v>15219.509419642856</v>
      </c>
      <c r="N52" s="203">
        <f t="shared" si="12"/>
        <v>81447.581803571404</v>
      </c>
      <c r="O52" s="44"/>
      <c r="P52" s="44"/>
      <c r="Q52" s="44"/>
      <c r="R52" s="44"/>
      <c r="S52" s="44"/>
      <c r="T52" s="44"/>
      <c r="U52" s="44"/>
      <c r="V52" s="44"/>
      <c r="W52" s="44"/>
      <c r="X52" s="44"/>
      <c r="Y52" s="44"/>
      <c r="Z52" s="45"/>
    </row>
    <row r="53" spans="1:26" ht="16.5" thickBot="1" x14ac:dyDescent="0.3">
      <c r="A53" s="43"/>
      <c r="B53" s="44"/>
      <c r="C53" s="200" t="s">
        <v>38</v>
      </c>
      <c r="D53" s="44"/>
      <c r="E53" s="44"/>
      <c r="F53" s="44"/>
      <c r="G53" s="44"/>
      <c r="H53" s="44"/>
      <c r="I53" s="202">
        <f>SUM(I54:I56)</f>
        <v>96667.091223214244</v>
      </c>
      <c r="J53" s="202">
        <f>SUM(J54:J56)</f>
        <v>15219.509419642854</v>
      </c>
      <c r="K53" s="202">
        <f>SUM(K54:K56)</f>
        <v>81447.581803571404</v>
      </c>
      <c r="L53" s="202">
        <f t="shared" ref="L53" si="13">SUM(L54:L55)</f>
        <v>0</v>
      </c>
      <c r="M53" s="203">
        <f>SUM(M54:M56)</f>
        <v>15219.509419642856</v>
      </c>
      <c r="N53" s="203">
        <f>SUM(N54:N56)</f>
        <v>81447.581803571404</v>
      </c>
      <c r="O53" s="44"/>
      <c r="P53" s="44"/>
      <c r="Q53" s="44"/>
      <c r="R53" s="44"/>
      <c r="S53" s="44"/>
      <c r="T53" s="44"/>
      <c r="U53" s="44"/>
      <c r="V53" s="44"/>
      <c r="W53" s="44"/>
      <c r="X53" s="44"/>
      <c r="Y53" s="44"/>
      <c r="Z53" s="45"/>
    </row>
    <row r="54" spans="1:26" ht="78.75" x14ac:dyDescent="0.25">
      <c r="A54" s="46">
        <v>1</v>
      </c>
      <c r="B54" s="180" t="s">
        <v>77</v>
      </c>
      <c r="C54" s="47" t="s">
        <v>78</v>
      </c>
      <c r="D54" s="148" t="s">
        <v>32</v>
      </c>
      <c r="E54" s="148">
        <v>1</v>
      </c>
      <c r="F54" s="148">
        <v>1</v>
      </c>
      <c r="G54" s="148" t="s">
        <v>39</v>
      </c>
      <c r="H54" s="148"/>
      <c r="I54" s="49">
        <v>942.72441964285701</v>
      </c>
      <c r="J54" s="49">
        <v>942.72441964285701</v>
      </c>
      <c r="K54" s="50">
        <f>I54-J54</f>
        <v>0</v>
      </c>
      <c r="L54" s="50" t="s">
        <v>35</v>
      </c>
      <c r="M54" s="51">
        <f>I54</f>
        <v>942.72441964285701</v>
      </c>
      <c r="N54" s="51">
        <v>0</v>
      </c>
      <c r="O54" s="151"/>
      <c r="P54" s="151"/>
      <c r="Q54" s="52">
        <v>0</v>
      </c>
      <c r="R54" s="52">
        <v>0</v>
      </c>
      <c r="S54" s="52">
        <v>0</v>
      </c>
      <c r="T54" s="52">
        <v>0</v>
      </c>
      <c r="U54" s="183" t="s">
        <v>79</v>
      </c>
      <c r="V54" s="183" t="s">
        <v>79</v>
      </c>
      <c r="W54" s="183">
        <v>3</v>
      </c>
      <c r="X54" s="183">
        <v>3</v>
      </c>
      <c r="Y54" s="50" t="s">
        <v>35</v>
      </c>
      <c r="Z54" s="53" t="s">
        <v>28</v>
      </c>
    </row>
    <row r="55" spans="1:26" ht="110.25" x14ac:dyDescent="0.25">
      <c r="A55" s="145">
        <v>2</v>
      </c>
      <c r="B55" s="181"/>
      <c r="C55" s="54" t="s">
        <v>80</v>
      </c>
      <c r="D55" s="150" t="s">
        <v>31</v>
      </c>
      <c r="E55" s="150">
        <v>1</v>
      </c>
      <c r="F55" s="150">
        <v>0</v>
      </c>
      <c r="G55" s="150" t="s">
        <v>39</v>
      </c>
      <c r="H55" s="150"/>
      <c r="I55" s="55">
        <v>67170.7968035714</v>
      </c>
      <c r="J55" s="54">
        <v>0</v>
      </c>
      <c r="K55" s="146">
        <f>I55-J55</f>
        <v>67170.7968035714</v>
      </c>
      <c r="L55" s="57" t="s">
        <v>81</v>
      </c>
      <c r="M55" s="58">
        <v>0</v>
      </c>
      <c r="N55" s="58">
        <f t="shared" ref="N55:N56" si="14">I55-M55</f>
        <v>67170.7968035714</v>
      </c>
      <c r="O55" s="153"/>
      <c r="P55" s="153"/>
      <c r="Q55" s="25">
        <v>0</v>
      </c>
      <c r="R55" s="25">
        <v>0</v>
      </c>
      <c r="S55" s="25">
        <v>0</v>
      </c>
      <c r="T55" s="25">
        <v>0</v>
      </c>
      <c r="U55" s="184"/>
      <c r="V55" s="184"/>
      <c r="W55" s="184"/>
      <c r="X55" s="184"/>
      <c r="Y55" s="146" t="s">
        <v>81</v>
      </c>
      <c r="Z55" s="147" t="s">
        <v>82</v>
      </c>
    </row>
    <row r="56" spans="1:26" ht="47.25" x14ac:dyDescent="0.25">
      <c r="A56" s="149">
        <v>3</v>
      </c>
      <c r="B56" s="182"/>
      <c r="C56" s="59" t="s">
        <v>83</v>
      </c>
      <c r="D56" s="149" t="s">
        <v>31</v>
      </c>
      <c r="E56" s="149">
        <v>2</v>
      </c>
      <c r="F56" s="149">
        <v>1</v>
      </c>
      <c r="G56" s="149" t="s">
        <v>39</v>
      </c>
      <c r="H56" s="149"/>
      <c r="I56" s="59">
        <v>28553.569999999996</v>
      </c>
      <c r="J56" s="59">
        <v>14276.784999999998</v>
      </c>
      <c r="K56" s="60">
        <f>I56-J56</f>
        <v>14276.784999999998</v>
      </c>
      <c r="L56" s="60" t="s">
        <v>35</v>
      </c>
      <c r="M56" s="61">
        <v>14276.785</v>
      </c>
      <c r="N56" s="61">
        <f t="shared" si="14"/>
        <v>14276.784999999996</v>
      </c>
      <c r="O56" s="152"/>
      <c r="P56" s="152"/>
      <c r="Q56" s="23">
        <v>0</v>
      </c>
      <c r="R56" s="23">
        <v>0</v>
      </c>
      <c r="S56" s="23">
        <v>0</v>
      </c>
      <c r="T56" s="23">
        <v>0</v>
      </c>
      <c r="U56" s="185"/>
      <c r="V56" s="184"/>
      <c r="W56" s="184"/>
      <c r="X56" s="186"/>
      <c r="Y56" s="60" t="s">
        <v>35</v>
      </c>
      <c r="Z56" s="149" t="s">
        <v>84</v>
      </c>
    </row>
  </sheetData>
  <mergeCells count="56">
    <mergeCell ref="W54:W56"/>
    <mergeCell ref="X54:X56"/>
    <mergeCell ref="B44:B47"/>
    <mergeCell ref="W46:W47"/>
    <mergeCell ref="X46:X47"/>
    <mergeCell ref="U50:U51"/>
    <mergeCell ref="V50:V51"/>
    <mergeCell ref="W50:W51"/>
    <mergeCell ref="B50:B51"/>
    <mergeCell ref="X50:X51"/>
    <mergeCell ref="B41:B43"/>
    <mergeCell ref="U41:U43"/>
    <mergeCell ref="V41:V43"/>
    <mergeCell ref="W41:W43"/>
    <mergeCell ref="X41:X43"/>
    <mergeCell ref="B38:B39"/>
    <mergeCell ref="U38:U39"/>
    <mergeCell ref="V38:V39"/>
    <mergeCell ref="W38:W39"/>
    <mergeCell ref="X38:X39"/>
    <mergeCell ref="B54:B56"/>
    <mergeCell ref="U54:U56"/>
    <mergeCell ref="V54:V56"/>
    <mergeCell ref="A8:Z8"/>
    <mergeCell ref="A9:Z9"/>
    <mergeCell ref="A10:Z10"/>
    <mergeCell ref="Q12:X12"/>
    <mergeCell ref="Y12:Y14"/>
    <mergeCell ref="Z12:Z14"/>
    <mergeCell ref="Q13:R13"/>
    <mergeCell ref="S13:T13"/>
    <mergeCell ref="U13:V13"/>
    <mergeCell ref="W13:X13"/>
    <mergeCell ref="A12:A14"/>
    <mergeCell ref="G13:G14"/>
    <mergeCell ref="I12:L12"/>
    <mergeCell ref="M12:P12"/>
    <mergeCell ref="O13:O14"/>
    <mergeCell ref="P13:P14"/>
    <mergeCell ref="B12:G12"/>
    <mergeCell ref="H12:H14"/>
    <mergeCell ref="B13:B14"/>
    <mergeCell ref="C13:C14"/>
    <mergeCell ref="D13:D14"/>
    <mergeCell ref="E13:F13"/>
    <mergeCell ref="A16:D16"/>
    <mergeCell ref="B18:B35"/>
    <mergeCell ref="W18:W35"/>
    <mergeCell ref="X18:X35"/>
    <mergeCell ref="I13:I14"/>
    <mergeCell ref="J13:J14"/>
    <mergeCell ref="K13:K14"/>
    <mergeCell ref="L13:L14"/>
    <mergeCell ref="M13:N13"/>
    <mergeCell ref="V18:V35"/>
    <mergeCell ref="U18:U35"/>
  </mergeCells>
  <pageMargins left="0.25" right="0.25" top="0.75" bottom="0.75" header="0.3" footer="0.3"/>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5</vt:lpstr>
      <vt:lpstr>'приложение 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2025-04-09T11:29:10Z</dcterms:modified>
</cp:coreProperties>
</file>