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 №1\Ежегодный отчет\2023 год\Отчет ПЭС за 2023 год Сандугаш\"/>
    </mc:Choice>
  </mc:AlternateContent>
  <xr:revisionPtr revIDLastSave="0" documentId="13_ncr:1_{E3F778A4-5086-4F9F-A1DC-17F5EF9E4E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" l="1"/>
  <c r="M34" i="1"/>
  <c r="M35" i="1"/>
  <c r="M36" i="1"/>
  <c r="M37" i="1"/>
  <c r="M38" i="1"/>
  <c r="M27" i="1"/>
  <c r="M28" i="1"/>
  <c r="M29" i="1"/>
  <c r="M30" i="1"/>
  <c r="M31" i="1"/>
  <c r="M32" i="1"/>
  <c r="M21" i="1"/>
  <c r="M22" i="1"/>
  <c r="M23" i="1"/>
  <c r="M24" i="1"/>
  <c r="M25" i="1"/>
  <c r="M26" i="1"/>
  <c r="M18" i="1"/>
  <c r="M19" i="1"/>
  <c r="M20" i="1"/>
  <c r="M17" i="1"/>
  <c r="R32" i="1" l="1"/>
  <c r="K38" i="1" l="1"/>
  <c r="K36" i="1"/>
  <c r="K30" i="1"/>
  <c r="K31" i="1"/>
  <c r="K32" i="1"/>
  <c r="K37" i="1"/>
  <c r="K33" i="1"/>
  <c r="K34" i="1"/>
  <c r="K35" i="1"/>
  <c r="K28" i="1"/>
  <c r="K29" i="1"/>
  <c r="K27" i="1"/>
  <c r="K25" i="1"/>
  <c r="K26" i="1"/>
  <c r="K24" i="1" l="1"/>
  <c r="K23" i="1"/>
  <c r="K22" i="1"/>
  <c r="K21" i="1"/>
  <c r="K20" i="1" l="1"/>
  <c r="K19" i="1"/>
  <c r="K18" i="1"/>
  <c r="K17" i="1"/>
  <c r="N39" i="1" l="1"/>
  <c r="O39" i="1"/>
  <c r="P39" i="1"/>
  <c r="Q39" i="1"/>
  <c r="R39" i="1"/>
  <c r="W39" i="1"/>
  <c r="X39" i="1"/>
  <c r="Y39" i="1"/>
  <c r="J39" i="1" l="1"/>
  <c r="K39" i="1"/>
  <c r="M39" i="1"/>
  <c r="I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Актолкын Такишова</author>
  </authors>
  <commentList>
    <comment ref="J2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Актолкын Такишова:</t>
        </r>
        <r>
          <rPr>
            <sz val="9"/>
            <color indexed="81"/>
            <rFont val="Tahoma"/>
            <family val="2"/>
            <charset val="204"/>
          </rPr>
          <t xml:space="preserve">
провод-3658,17тг (с НДС), вязка-119,840тг (с НДС), опора ЖБ-12690,00тг (без НДС)</t>
        </r>
      </text>
    </comment>
  </commentList>
</comments>
</file>

<file path=xl/sharedStrings.xml><?xml version="1.0" encoding="utf-8"?>
<sst xmlns="http://schemas.openxmlformats.org/spreadsheetml/2006/main" count="285" uniqueCount="81">
  <si>
    <t>форма 21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</si>
  <si>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</si>
  <si>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</si>
  <si>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</si>
  <si>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</si>
  <si>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</si>
  <si>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</si>
  <si>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</si>
  <si>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</si>
  <si>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</si>
  <si>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</si>
  <si>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</si>
  <si>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</si>
  <si>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</si>
  <si>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</si>
  <si>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</si>
  <si>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</si>
  <si>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</si>
  <si>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</si>
  <si>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</si>
  <si>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Заемные средства</t>
  </si>
  <si>
    <t>Бюджетные средства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</si>
  <si>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</si>
  <si>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</si>
  <si>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</si>
  <si>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план</t>
  </si>
  <si>
    <t>факт</t>
  </si>
  <si>
    <t xml:space="preserve">амортизация </t>
  </si>
  <si>
    <t xml:space="preserve">прибыль </t>
  </si>
  <si>
    <t>факт прошлого года</t>
  </si>
  <si>
    <t>факт текущего года</t>
  </si>
  <si>
    <t xml:space="preserve"> -</t>
  </si>
  <si>
    <t>Повышение надежности и электроснабжения потребителей области, а также повышения качества передаваемой электрической энергии.</t>
  </si>
  <si>
    <t>Повышение надежности и электроснабжения потребителей области, а также повышения качества передаваемой электрической энергии.                                   Исполнение законодательства Республики Казахстан, на все земельные участки, выделенные под Итроительство, необходимо иметь законодательные акты.</t>
  </si>
  <si>
    <t xml:space="preserve">Директор Предприятия электрических сетей
ТОО «Kazakhmys Distribution  
(Казахмыс Дистрибьюшн)»
</t>
  </si>
  <si>
    <t>Дата «___» ______________ 20____ года</t>
  </si>
  <si>
    <t xml:space="preserve"> </t>
  </si>
  <si>
    <t>шт</t>
  </si>
  <si>
    <t>услуга</t>
  </si>
  <si>
    <t>Всего:</t>
  </si>
  <si>
    <t xml:space="preserve">Не исполнено </t>
  </si>
  <si>
    <t>Кравчук Анатолий Николаевич _________________________________</t>
  </si>
  <si>
    <t>Капитальный ремонт трансформатора ТДТН 40500кВА ГПП-110/35/6 шх.61</t>
  </si>
  <si>
    <t>01.01-2023-31.12.2023</t>
  </si>
  <si>
    <t xml:space="preserve"> Проектирование: «Модернизация электрических  сетей города Жезказган»  </t>
  </si>
  <si>
    <t xml:space="preserve">Замена маслянных выключателей на ВЫКЛЮЧАТЕЛЬ ЭЛЕГАЗОВЫЙ КОЛОНКОВЫЙ 110КВ  GL312 F1/4031P на ГПП-110/35/6кВ №57 </t>
  </si>
  <si>
    <t>АСКУЭ бытовой сектор г.Жезказган. Замена приборов учета</t>
  </si>
  <si>
    <t>Капитальный ремонт ВЛ по городу Сатпаев, ул.Улытауская</t>
  </si>
  <si>
    <t>м</t>
  </si>
  <si>
    <t>Замена трансформатора 400кВА  п/ст ТП-6/0,4кВ, ЦЖГЭС г.Жезказган ТП -1-2мкр, ТП -13-2мкр, ТП -9-6мкр, ТП -14-2мкр, ЦСЭС г.Сатпаев ТП -12 А</t>
  </si>
  <si>
    <t>ВЫКЛЮЧАТЕЛЬ ВАКУУМНЫЙ ВВ/TEL-6-20/630 VCB15_LD8_SRF</t>
  </si>
  <si>
    <t>УСТРОЙСТВО РАСПРЕДЕЛИТЕЛЬНОЕ 6КВ НА КАМЕРАХ КСО 1000А 9ЯЧЕЕК</t>
  </si>
  <si>
    <t>к-т</t>
  </si>
  <si>
    <t>ШКАФ УПРАВЛЕНИЯ ОПЕРАТИВНЫМ ТОКОМ ШУОТ 380/220- 40/100А/Ч, ЦСЭС г.Сатпаев ЦРП-5, ЦПЭС ЦРП-75, г.Жезказган ЦРП-12</t>
  </si>
  <si>
    <t>Приобретение Аппарата для измерения напряжения пробоя трансформаторного масла (СКАТ-М100В), ПЭС лаборатория</t>
  </si>
  <si>
    <t>АЛКОТЕСТЕР С ЗАР УСТР. Д/И 0-5 ПРОМИЛЛЕ, 1500 ЗАПИСЕЙ</t>
  </si>
  <si>
    <t>Капитальный ремонт ВЛ по  городу Жезказган (ВЛ-0,4-6 64,кв, 61кв., КостенГолСай)</t>
  </si>
  <si>
    <t>КУНГ КУЗОВА ДЛЯ TOYOTA HILUX 2019 1600х1580х500ММ БЕЛЫЙ, Тран. Цех ЦТиМ</t>
  </si>
  <si>
    <t xml:space="preserve">Оснащение GPS модулями автотранспорта </t>
  </si>
  <si>
    <t xml:space="preserve">Установка расходометра ПРЭМ диаметром 80 мм-1шт (комер. прибор учета) </t>
  </si>
  <si>
    <t>ВЫКЛЮЧАТЕЛЬ ВАКУУМ РЕКЛОУЗЕР TER_REC35_SMART1 С ТРАНСФ.ТОКА</t>
  </si>
  <si>
    <t>ВЫКЛЮЧАТЕЛЬ ВАКУУМ BB/TEL 6-20/630 VCB15_LD8_SRF</t>
  </si>
  <si>
    <t>Разработка проектной документации на модернизацию ПО АСКУЭ бытового сектора</t>
  </si>
  <si>
    <t>выключатель вакуум. РЕКЛОУЗЕР TER_REC35_SMART1 (без.транс.тока) ,ЦЖГЭС г.Жезказган ЦРП-2</t>
  </si>
  <si>
    <t>выключатель вакуум. РЕКЛОУЗЕР TER_REC35_SMART1 С ТРАНСФ.ТОКА, ЦЖГЭС г.Жезказган ЦРП-6</t>
  </si>
  <si>
    <t>выключатель вакуум. РЕКЛОУЗЕР TER_REC35_SMART1 С ТРАНСФ.ТОКА,ЦЖГЭС г.Жезказган ЦРП-6</t>
  </si>
  <si>
    <t>Вневедомственной экспертизы: Замена анкерной опоры №20 ЛЭП 2-х цепной ВЛ-35кВ 9Ц и 10Ц с расщепленными фазами</t>
  </si>
  <si>
    <t>-</t>
  </si>
  <si>
    <t>Применение более эффективных методов и технологий по выполнению данного капитального ремонта трансформатора ТДТН 40500 кВА ГПП-110/35/6кВ шх.61», ремонтные работы выполнены на 100%</t>
  </si>
  <si>
    <t>Улучшение производственных показателей, %, по годам реализации в зависимости от утвержденной инвестиционной программы</t>
  </si>
  <si>
    <t>Передача  электрической энергии</t>
  </si>
  <si>
    <t>Отклонение</t>
  </si>
  <si>
    <t>Причины отклонения</t>
  </si>
  <si>
    <t>Собственные средства</t>
  </si>
  <si>
    <t>Оценка повышения качества и надежности предоставляемых регулируемых услуг и эффективности деятельности</t>
  </si>
  <si>
    <t>**информация представляется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</si>
  <si>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**  информация заполняется, в том числе, по иным показателям с учетом специфики отрасли (если предусмотрено в утвержденной инвестиционной программе (проекте));</t>
  </si>
  <si>
    <r>
      <t xml:space="preserve">*  отчет о прибылях и убытках представляется согласно </t>
    </r>
    <r>
      <rPr>
        <u/>
        <sz val="12"/>
        <color rgb="FF000000"/>
        <rFont val="Times New Roman"/>
        <family val="1"/>
        <charset val="204"/>
      </rPr>
      <t>приложению 3</t>
    </r>
    <r>
      <rPr>
        <sz val="12"/>
        <color rgb="FF000000"/>
        <rFont val="Times New Roman"/>
        <family val="1"/>
        <charset val="204"/>
      </rPr>
      <t xml:space="preserve"> приказа Министра финансов Республики Казахстан от 28 июня 2017 года № 404 (зарегистророванный в Реестре государственной регистрации нормативных правовых актов за №15384); )»;</t>
    </r>
  </si>
  <si>
    <t>Примечание:</t>
  </si>
  <si>
    <t>Предприятие электрических сетей ТОО "Kazakhmys Distribution" (Казахмыс Дистрибьюшн), вид деятельности: передача электроэнергии. Инвестиционная программа утверждена Приказом  №108-ОД от 26.12.2023года  РГУ "Департамент Комитета по регулированию естественных монополий Министерства национальной экономики Республики Казахстан по области Ұлытау"</t>
  </si>
  <si>
    <t>Форма 1 к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</si>
</sst>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_р_._-;\-* #,##0_р_._-;_-* &quot;-&quot;_р_._-;_-@_-"/>
    <numFmt numFmtId="167" formatCode="_-* #,##0.000\ _₸_-;\-* #,##0.000\ _₸_-;_-* &quot;-&quot;??\ _₸_-;_-@_-"/>
    <numFmt numFmtId="168" formatCode="_-* #,##0.0\ _₸_-;\-* #,##0.0\ _₸_-;_-* &quot;-&quot;??\ _₸_-;_-@_-"/>
    <numFmt numFmtId="169" formatCode="_-* #,##0\ _₽_-;\-* #,##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4" fillId="0" borderId="0"/>
    <xf numFmtId="165" fontId="13" fillId="0" borderId="0" applyFont="0" applyFill="0" applyBorder="0" applyAlignment="0" applyProtection="0"/>
  </cellStyleXfs>
  <cellXfs count="105">
    <xf numFmtId="0" fontId="0" fillId="0" borderId="0" xfId="0"/>
    <xf numFmtId="166" fontId="9" fillId="0" borderId="1" xfId="6" applyNumberFormat="1" applyFont="1" applyFill="1" applyBorder="1" applyAlignment="1">
      <alignment vertical="center" wrapText="1"/>
    </xf>
    <xf numFmtId="0" fontId="3" fillId="0" borderId="0" xfId="0" applyFont="1" applyFill="1"/>
    <xf numFmtId="0" fontId="7" fillId="0" borderId="0" xfId="0" applyFont="1" applyFill="1"/>
    <xf numFmtId="165" fontId="4" fillId="0" borderId="1" xfId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165" fontId="11" fillId="0" borderId="1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0" xfId="1" applyFont="1" applyFill="1" applyBorder="1" applyAlignment="1">
      <alignment horizontal="center" vertical="center" wrapText="1"/>
    </xf>
    <xf numFmtId="165" fontId="11" fillId="0" borderId="0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4" fontId="7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5" fontId="3" fillId="0" borderId="1" xfId="1" applyFont="1" applyFill="1" applyBorder="1" applyAlignment="1">
      <alignment horizontal="center" vertical="center" wrapText="1"/>
    </xf>
    <xf numFmtId="165" fontId="3" fillId="0" borderId="1" xfId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8" fontId="9" fillId="0" borderId="1" xfId="1" applyNumberFormat="1" applyFont="1" applyFill="1" applyBorder="1" applyAlignment="1">
      <alignment vertical="center" wrapText="1"/>
    </xf>
    <xf numFmtId="16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4" applyNumberFormat="1" applyFont="1" applyFill="1" applyBorder="1" applyAlignment="1">
      <alignment vertical="center" wrapText="1"/>
    </xf>
    <xf numFmtId="165" fontId="4" fillId="0" borderId="1" xfId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9" fontId="4" fillId="0" borderId="1" xfId="1" applyNumberFormat="1" applyFont="1" applyFill="1" applyBorder="1" applyAlignment="1">
      <alignment vertical="center" wrapText="1"/>
    </xf>
    <xf numFmtId="169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/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4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/>
    <xf numFmtId="4" fontId="0" fillId="0" borderId="0" xfId="0" applyNumberFormat="1" applyFill="1"/>
    <xf numFmtId="165" fontId="1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center"/>
    </xf>
    <xf numFmtId="165" fontId="0" fillId="0" borderId="0" xfId="0" applyNumberFormat="1" applyFill="1"/>
  </cellXfs>
  <cellStyles count="8">
    <cellStyle name="Гиперссылка 2 4" xfId="2" xr:uid="{00000000-0005-0000-0000-000000000000}"/>
    <cellStyle name="Обычный" xfId="0" builtinId="0"/>
    <cellStyle name="Обычный 2 10 10 10" xfId="4" xr:uid="{00000000-0005-0000-0000-000002000000}"/>
    <cellStyle name="Обычный 2 65 2 2" xfId="3" xr:uid="{00000000-0005-0000-0000-000003000000}"/>
    <cellStyle name="Обычный 4" xfId="5" xr:uid="{00000000-0005-0000-0000-000004000000}"/>
    <cellStyle name="Обычный_Лист4" xfId="6" xr:uid="{00000000-0005-0000-0000-000005000000}"/>
    <cellStyle name="Финансовый" xfId="1" builtinId="3"/>
    <cellStyle name="Финансовый 2 2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9695703.100%2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topLeftCell="A46" zoomScale="70" zoomScaleNormal="70" workbookViewId="0">
      <selection activeCell="G7" sqref="G7"/>
    </sheetView>
  </sheetViews>
  <sheetFormatPr defaultRowHeight="15" x14ac:dyDescent="0.25"/>
  <cols>
    <col min="1" max="1" width="9.28515625" style="7" customWidth="1"/>
    <col min="2" max="2" width="20" style="7" customWidth="1"/>
    <col min="3" max="3" width="38.7109375" style="7" customWidth="1"/>
    <col min="4" max="4" width="10.140625" style="7" customWidth="1"/>
    <col min="5" max="5" width="9.28515625" style="7" customWidth="1"/>
    <col min="6" max="6" width="9.5703125" style="7" customWidth="1"/>
    <col min="7" max="7" width="15.7109375" style="7" customWidth="1"/>
    <col min="8" max="8" width="10.140625" style="7" customWidth="1"/>
    <col min="9" max="9" width="16.140625" style="98" customWidth="1"/>
    <col min="10" max="10" width="15.85546875" style="98" customWidth="1"/>
    <col min="11" max="11" width="15.42578125" style="104" customWidth="1"/>
    <col min="12" max="12" width="23.5703125" style="98" customWidth="1"/>
    <col min="13" max="13" width="18.85546875" style="98" customWidth="1"/>
    <col min="14" max="14" width="18.7109375" style="98" customWidth="1"/>
    <col min="15" max="16" width="13.28515625" style="7" customWidth="1"/>
    <col min="17" max="17" width="16.140625" style="7" customWidth="1"/>
    <col min="18" max="18" width="15.28515625" style="101" customWidth="1"/>
    <col min="19" max="19" width="12.42578125" style="7" customWidth="1"/>
    <col min="20" max="20" width="14.7109375" style="7" customWidth="1"/>
    <col min="21" max="21" width="12.42578125" style="7" customWidth="1"/>
    <col min="22" max="22" width="12.140625" style="7" customWidth="1"/>
    <col min="23" max="24" width="11.85546875" style="7" customWidth="1"/>
    <col min="25" max="25" width="26" style="7" customWidth="1"/>
    <col min="26" max="26" width="31.85546875" style="7" customWidth="1"/>
    <col min="27" max="28" width="9.140625" style="7" customWidth="1"/>
    <col min="29" max="16384" width="9.140625" style="7"/>
  </cols>
  <sheetData>
    <row r="1" spans="1:26" ht="18.75" x14ac:dyDescent="0.3">
      <c r="Z1" s="97" t="s">
        <v>80</v>
      </c>
    </row>
    <row r="2" spans="1:26" ht="15.75" x14ac:dyDescent="0.25">
      <c r="A2" s="2"/>
      <c r="B2" s="2"/>
      <c r="C2" s="2"/>
      <c r="D2" s="2"/>
      <c r="E2" s="2"/>
      <c r="F2" s="2"/>
      <c r="G2" s="2"/>
      <c r="H2" s="2"/>
      <c r="I2" s="14"/>
      <c r="J2" s="14"/>
      <c r="K2" s="15"/>
      <c r="L2" s="14"/>
      <c r="M2" s="14"/>
      <c r="N2" s="14"/>
      <c r="O2" s="2"/>
      <c r="P2" s="2"/>
      <c r="Q2" s="2"/>
      <c r="R2" s="16"/>
      <c r="S2" s="2"/>
      <c r="T2" s="2"/>
      <c r="U2" s="2"/>
      <c r="V2" s="2"/>
      <c r="W2" s="2"/>
      <c r="X2" s="2"/>
      <c r="Y2" s="2"/>
      <c r="Z2" s="17" t="s">
        <v>0</v>
      </c>
    </row>
    <row r="3" spans="1:26" ht="15.75" x14ac:dyDescent="0.25">
      <c r="A3" s="2"/>
      <c r="B3" s="2"/>
      <c r="C3" s="2"/>
      <c r="D3" s="2"/>
      <c r="E3" s="2"/>
      <c r="F3" s="2"/>
      <c r="G3" s="2"/>
      <c r="H3" s="2"/>
      <c r="I3" s="14"/>
      <c r="J3" s="14"/>
      <c r="K3" s="15"/>
      <c r="L3" s="14"/>
      <c r="M3" s="14"/>
      <c r="N3" s="14"/>
      <c r="O3" s="2"/>
      <c r="P3" s="2"/>
      <c r="Q3" s="2"/>
      <c r="R3" s="16"/>
      <c r="S3" s="2"/>
      <c r="T3" s="2"/>
      <c r="U3" s="2"/>
      <c r="V3" s="2"/>
      <c r="W3" s="2"/>
      <c r="X3" s="2"/>
      <c r="Y3" s="2"/>
      <c r="Z3" s="18" t="s">
        <v>1</v>
      </c>
    </row>
    <row r="4" spans="1:26" ht="15.75" x14ac:dyDescent="0.25">
      <c r="A4" s="2"/>
      <c r="B4" s="2"/>
      <c r="C4" s="2"/>
      <c r="D4" s="2"/>
      <c r="E4" s="2"/>
      <c r="F4" s="2"/>
      <c r="G4" s="2"/>
      <c r="H4" s="2"/>
      <c r="I4" s="14"/>
      <c r="J4" s="14"/>
      <c r="K4" s="15"/>
      <c r="L4" s="14"/>
      <c r="M4" s="14"/>
      <c r="N4" s="14"/>
      <c r="O4" s="2"/>
      <c r="P4" s="2"/>
      <c r="Q4" s="2"/>
      <c r="R4" s="16"/>
      <c r="S4" s="2"/>
      <c r="T4" s="2"/>
      <c r="U4" s="2"/>
      <c r="V4" s="2"/>
      <c r="W4" s="2"/>
      <c r="X4" s="2"/>
      <c r="Y4" s="2"/>
      <c r="Z4" s="17" t="s">
        <v>2</v>
      </c>
    </row>
    <row r="5" spans="1:26" ht="15.75" x14ac:dyDescent="0.25">
      <c r="A5" s="2"/>
      <c r="B5" s="2"/>
      <c r="C5" s="2"/>
      <c r="D5" s="2"/>
      <c r="E5" s="2"/>
      <c r="F5" s="2"/>
      <c r="G5" s="2"/>
      <c r="H5" s="2"/>
      <c r="I5" s="14"/>
      <c r="J5" s="14"/>
      <c r="K5" s="15"/>
      <c r="L5" s="14"/>
      <c r="M5" s="14"/>
      <c r="N5" s="14"/>
      <c r="O5" s="14"/>
      <c r="P5" s="2"/>
      <c r="Q5" s="2"/>
      <c r="R5" s="16"/>
      <c r="S5" s="2"/>
      <c r="T5" s="2"/>
      <c r="U5" s="2"/>
      <c r="V5" s="2"/>
      <c r="W5" s="2"/>
      <c r="X5" s="2"/>
      <c r="Y5" s="2"/>
      <c r="Z5" s="17" t="s">
        <v>3</v>
      </c>
    </row>
    <row r="6" spans="1:26" ht="15.75" x14ac:dyDescent="0.25">
      <c r="A6" s="2"/>
      <c r="B6" s="2"/>
      <c r="C6" s="2"/>
      <c r="D6" s="2"/>
      <c r="E6" s="2"/>
      <c r="F6" s="2"/>
      <c r="G6" s="2"/>
      <c r="H6" s="2"/>
      <c r="I6" s="14"/>
      <c r="J6" s="14"/>
      <c r="K6" s="15"/>
      <c r="L6" s="19">
        <v>0</v>
      </c>
      <c r="M6" s="19"/>
      <c r="N6" s="19">
        <v>100</v>
      </c>
      <c r="O6" s="3"/>
      <c r="P6" s="3"/>
      <c r="Q6" s="3"/>
      <c r="R6" s="20" t="e">
        <v>#VALUE!</v>
      </c>
      <c r="S6" s="3">
        <v>60.335909834951003</v>
      </c>
      <c r="T6" s="3">
        <v>0</v>
      </c>
      <c r="U6" s="3"/>
      <c r="V6" s="2"/>
      <c r="W6" s="2"/>
      <c r="X6" s="2"/>
      <c r="Y6" s="2"/>
      <c r="Z6" s="17" t="s">
        <v>4</v>
      </c>
    </row>
    <row r="7" spans="1:26" ht="15.75" x14ac:dyDescent="0.25">
      <c r="A7" s="2"/>
      <c r="B7" s="2"/>
      <c r="C7" s="2"/>
      <c r="D7" s="2"/>
      <c r="E7" s="2"/>
      <c r="F7" s="2"/>
      <c r="G7" s="2"/>
      <c r="H7" s="2"/>
      <c r="I7" s="14"/>
      <c r="J7" s="14"/>
      <c r="K7" s="15"/>
      <c r="L7" s="19"/>
      <c r="M7" s="19"/>
      <c r="N7" s="19"/>
      <c r="O7" s="3"/>
      <c r="P7" s="3"/>
      <c r="Q7" s="3"/>
      <c r="R7" s="20"/>
      <c r="S7" s="3"/>
      <c r="T7" s="3"/>
      <c r="U7" s="3"/>
      <c r="V7" s="2"/>
      <c r="W7" s="2"/>
      <c r="X7" s="2"/>
      <c r="Y7" s="2"/>
      <c r="Z7" s="17" t="s">
        <v>5</v>
      </c>
    </row>
    <row r="8" spans="1:26" ht="15.75" x14ac:dyDescent="0.25">
      <c r="A8" s="2"/>
      <c r="B8" s="2"/>
      <c r="C8" s="2"/>
      <c r="D8" s="2"/>
      <c r="E8" s="2"/>
      <c r="F8" s="2"/>
      <c r="G8" s="2"/>
      <c r="H8" s="2"/>
      <c r="I8" s="14"/>
      <c r="J8" s="14"/>
      <c r="K8" s="15"/>
      <c r="L8" s="14"/>
      <c r="M8" s="14"/>
      <c r="N8" s="14"/>
      <c r="O8" s="2"/>
      <c r="P8" s="2"/>
      <c r="Q8" s="2"/>
      <c r="R8" s="16"/>
      <c r="S8" s="2"/>
      <c r="T8" s="2"/>
      <c r="U8" s="2"/>
      <c r="V8" s="2"/>
      <c r="W8" s="2"/>
      <c r="X8" s="2"/>
      <c r="Y8" s="2"/>
      <c r="Z8" s="17"/>
    </row>
    <row r="9" spans="1:26" ht="15.75" x14ac:dyDescent="0.25">
      <c r="A9" s="2"/>
      <c r="B9" s="2"/>
      <c r="C9" s="2"/>
      <c r="D9" s="2"/>
      <c r="E9" s="2"/>
      <c r="F9" s="2"/>
      <c r="G9" s="2"/>
      <c r="H9" s="2"/>
      <c r="I9" s="14"/>
      <c r="J9" s="14"/>
      <c r="K9" s="15"/>
      <c r="L9" s="14"/>
      <c r="M9" s="14"/>
      <c r="N9" s="14"/>
      <c r="O9" s="2"/>
      <c r="P9" s="2"/>
      <c r="Q9" s="2"/>
      <c r="R9" s="16"/>
      <c r="S9" s="2"/>
      <c r="T9" s="2"/>
      <c r="U9" s="2"/>
      <c r="V9" s="2"/>
      <c r="W9" s="2"/>
      <c r="X9" s="2"/>
      <c r="Y9" s="2"/>
      <c r="Z9" s="2"/>
    </row>
    <row r="10" spans="1:26" ht="52.5" customHeight="1" x14ac:dyDescent="0.2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5.75" x14ac:dyDescent="0.25">
      <c r="A11" s="2"/>
      <c r="B11" s="2"/>
      <c r="C11" s="2"/>
      <c r="D11" s="2"/>
      <c r="E11" s="2"/>
      <c r="F11" s="2"/>
      <c r="G11" s="2"/>
      <c r="H11" s="2"/>
      <c r="I11" s="14"/>
      <c r="J11" s="14"/>
      <c r="K11" s="15"/>
      <c r="L11" s="14"/>
      <c r="M11" s="14"/>
      <c r="N11" s="14"/>
      <c r="O11" s="2"/>
      <c r="P11" s="2"/>
      <c r="Q11" s="2"/>
      <c r="R11" s="16"/>
      <c r="S11" s="2"/>
      <c r="T11" s="2"/>
      <c r="U11" s="2"/>
      <c r="V11" s="2"/>
      <c r="W11" s="2"/>
      <c r="X11" s="2"/>
      <c r="Y11" s="2"/>
      <c r="Z11" s="2"/>
    </row>
    <row r="12" spans="1:26" ht="15.75" x14ac:dyDescent="0.25">
      <c r="A12" s="22"/>
      <c r="B12" s="2"/>
      <c r="C12" s="2"/>
      <c r="D12" s="2"/>
      <c r="E12" s="2"/>
      <c r="F12" s="2"/>
      <c r="G12" s="2"/>
      <c r="H12" s="2"/>
      <c r="I12" s="14"/>
      <c r="J12" s="14"/>
      <c r="K12" s="15"/>
      <c r="L12" s="14"/>
      <c r="M12" s="14"/>
      <c r="N12" s="14"/>
      <c r="O12" s="2"/>
      <c r="P12" s="2"/>
      <c r="Q12" s="2"/>
      <c r="R12" s="16"/>
      <c r="S12" s="2"/>
      <c r="T12" s="2"/>
      <c r="U12" s="2"/>
      <c r="V12" s="2"/>
      <c r="W12" s="2"/>
      <c r="X12" s="2"/>
      <c r="Y12" s="2"/>
      <c r="Z12" s="2"/>
    </row>
    <row r="13" spans="1:26" ht="48.75" customHeight="1" thickBot="1" x14ac:dyDescent="0.3">
      <c r="A13" s="23" t="s">
        <v>6</v>
      </c>
      <c r="B13" s="13" t="s">
        <v>7</v>
      </c>
      <c r="C13" s="13"/>
      <c r="D13" s="13"/>
      <c r="E13" s="13"/>
      <c r="F13" s="13"/>
      <c r="G13" s="13"/>
      <c r="H13" s="23" t="s">
        <v>8</v>
      </c>
      <c r="I13" s="24" t="s">
        <v>9</v>
      </c>
      <c r="J13" s="24"/>
      <c r="K13" s="24"/>
      <c r="L13" s="24"/>
      <c r="M13" s="25" t="s">
        <v>10</v>
      </c>
      <c r="N13" s="26"/>
      <c r="O13" s="26"/>
      <c r="P13" s="27"/>
      <c r="Q13" s="13" t="s">
        <v>11</v>
      </c>
      <c r="R13" s="13"/>
      <c r="S13" s="13"/>
      <c r="T13" s="13"/>
      <c r="U13" s="13"/>
      <c r="V13" s="13"/>
      <c r="W13" s="13"/>
      <c r="X13" s="13"/>
      <c r="Y13" s="23" t="s">
        <v>12</v>
      </c>
      <c r="Z13" s="23" t="s">
        <v>74</v>
      </c>
    </row>
    <row r="14" spans="1:26" ht="142.5" customHeight="1" thickBot="1" x14ac:dyDescent="0.3">
      <c r="A14" s="28"/>
      <c r="B14" s="23" t="s">
        <v>13</v>
      </c>
      <c r="C14" s="23" t="s">
        <v>14</v>
      </c>
      <c r="D14" s="23" t="s">
        <v>15</v>
      </c>
      <c r="E14" s="13" t="s">
        <v>16</v>
      </c>
      <c r="F14" s="13"/>
      <c r="G14" s="23" t="s">
        <v>17</v>
      </c>
      <c r="H14" s="28"/>
      <c r="I14" s="29" t="s">
        <v>18</v>
      </c>
      <c r="J14" s="29" t="s">
        <v>19</v>
      </c>
      <c r="K14" s="30" t="s">
        <v>71</v>
      </c>
      <c r="L14" s="29" t="s">
        <v>72</v>
      </c>
      <c r="M14" s="31" t="s">
        <v>73</v>
      </c>
      <c r="N14" s="32"/>
      <c r="O14" s="23" t="s">
        <v>20</v>
      </c>
      <c r="P14" s="23" t="s">
        <v>21</v>
      </c>
      <c r="Q14" s="33" t="s">
        <v>69</v>
      </c>
      <c r="R14" s="34"/>
      <c r="S14" s="13" t="s">
        <v>22</v>
      </c>
      <c r="T14" s="13"/>
      <c r="U14" s="13" t="s">
        <v>23</v>
      </c>
      <c r="V14" s="13"/>
      <c r="W14" s="13" t="s">
        <v>24</v>
      </c>
      <c r="X14" s="13"/>
      <c r="Y14" s="28"/>
      <c r="Z14" s="28"/>
    </row>
    <row r="15" spans="1:26" ht="51.75" customHeight="1" x14ac:dyDescent="0.25">
      <c r="A15" s="35"/>
      <c r="B15" s="35"/>
      <c r="C15" s="35"/>
      <c r="D15" s="35"/>
      <c r="E15" s="9" t="s">
        <v>25</v>
      </c>
      <c r="F15" s="9" t="s">
        <v>26</v>
      </c>
      <c r="G15" s="35"/>
      <c r="H15" s="35"/>
      <c r="I15" s="36"/>
      <c r="J15" s="36"/>
      <c r="K15" s="37"/>
      <c r="L15" s="36"/>
      <c r="M15" s="38" t="s">
        <v>27</v>
      </c>
      <c r="N15" s="39" t="s">
        <v>28</v>
      </c>
      <c r="O15" s="35"/>
      <c r="P15" s="35"/>
      <c r="Q15" s="40" t="s">
        <v>29</v>
      </c>
      <c r="R15" s="40" t="s">
        <v>30</v>
      </c>
      <c r="S15" s="9" t="s">
        <v>29</v>
      </c>
      <c r="T15" s="9" t="s">
        <v>30</v>
      </c>
      <c r="U15" s="9" t="s">
        <v>25</v>
      </c>
      <c r="V15" s="9" t="s">
        <v>26</v>
      </c>
      <c r="W15" s="9" t="s">
        <v>29</v>
      </c>
      <c r="X15" s="9" t="s">
        <v>30</v>
      </c>
      <c r="Y15" s="35"/>
      <c r="Z15" s="35"/>
    </row>
    <row r="16" spans="1:26" s="44" customFormat="1" ht="28.5" customHeight="1" x14ac:dyDescent="0.25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41">
        <v>9</v>
      </c>
      <c r="J16" s="41">
        <v>10</v>
      </c>
      <c r="K16" s="42">
        <v>11</v>
      </c>
      <c r="L16" s="41">
        <v>12</v>
      </c>
      <c r="M16" s="43">
        <v>13</v>
      </c>
      <c r="N16" s="41">
        <v>14</v>
      </c>
      <c r="O16" s="12">
        <v>15</v>
      </c>
      <c r="P16" s="12">
        <v>16</v>
      </c>
      <c r="Q16" s="12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12">
        <v>23</v>
      </c>
      <c r="X16" s="12">
        <v>24</v>
      </c>
      <c r="Y16" s="12">
        <v>25</v>
      </c>
      <c r="Z16" s="12">
        <v>26</v>
      </c>
    </row>
    <row r="17" spans="1:30" ht="190.5" customHeight="1" x14ac:dyDescent="0.25">
      <c r="A17" s="12">
        <v>1</v>
      </c>
      <c r="B17" s="12" t="s">
        <v>70</v>
      </c>
      <c r="C17" s="1" t="s">
        <v>42</v>
      </c>
      <c r="D17" s="12" t="s">
        <v>38</v>
      </c>
      <c r="E17" s="12">
        <v>1</v>
      </c>
      <c r="F17" s="12">
        <v>1</v>
      </c>
      <c r="G17" s="12" t="s">
        <v>43</v>
      </c>
      <c r="H17" s="12"/>
      <c r="I17" s="45">
        <v>107223.914</v>
      </c>
      <c r="J17" s="46">
        <v>97189.982000000004</v>
      </c>
      <c r="K17" s="4">
        <f t="shared" ref="K17:K24" si="0">I17-J17</f>
        <v>10033.932000000001</v>
      </c>
      <c r="L17" s="47" t="s">
        <v>68</v>
      </c>
      <c r="M17" s="48">
        <f>J17</f>
        <v>97189.982000000004</v>
      </c>
      <c r="N17" s="49" t="s">
        <v>31</v>
      </c>
      <c r="O17" s="12" t="s">
        <v>31</v>
      </c>
      <c r="P17" s="12" t="s">
        <v>31</v>
      </c>
      <c r="Q17" s="12" t="s">
        <v>31</v>
      </c>
      <c r="R17" s="12">
        <v>2548.5459999999998</v>
      </c>
      <c r="S17" s="12">
        <v>100</v>
      </c>
      <c r="T17" s="12">
        <v>0</v>
      </c>
      <c r="U17" s="12" t="s">
        <v>67</v>
      </c>
      <c r="V17" s="12" t="s">
        <v>67</v>
      </c>
      <c r="W17" s="12" t="s">
        <v>31</v>
      </c>
      <c r="X17" s="12" t="s">
        <v>31</v>
      </c>
      <c r="Y17" s="47" t="s">
        <v>68</v>
      </c>
      <c r="Z17" s="12" t="s">
        <v>32</v>
      </c>
    </row>
    <row r="18" spans="1:30" s="44" customFormat="1" ht="179.25" customHeight="1" x14ac:dyDescent="0.25">
      <c r="A18" s="12">
        <v>2</v>
      </c>
      <c r="B18" s="12" t="s">
        <v>70</v>
      </c>
      <c r="C18" s="50" t="s">
        <v>44</v>
      </c>
      <c r="D18" s="51" t="s">
        <v>38</v>
      </c>
      <c r="E18" s="51">
        <v>1</v>
      </c>
      <c r="F18" s="52">
        <v>1</v>
      </c>
      <c r="G18" s="12" t="s">
        <v>43</v>
      </c>
      <c r="H18" s="12"/>
      <c r="I18" s="53">
        <v>5357.1428571428569</v>
      </c>
      <c r="J18" s="54">
        <v>5350</v>
      </c>
      <c r="K18" s="4">
        <f t="shared" si="0"/>
        <v>7.142857142856883</v>
      </c>
      <c r="L18" s="55" t="s">
        <v>36</v>
      </c>
      <c r="M18" s="48">
        <f t="shared" ref="M18:M38" si="1">J18</f>
        <v>5350</v>
      </c>
      <c r="N18" s="49" t="s">
        <v>31</v>
      </c>
      <c r="O18" s="12" t="s">
        <v>31</v>
      </c>
      <c r="P18" s="12" t="s">
        <v>31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12"/>
      <c r="X18" s="12"/>
      <c r="Y18" s="56"/>
      <c r="Z18" s="12" t="s">
        <v>32</v>
      </c>
      <c r="AB18" s="57"/>
    </row>
    <row r="19" spans="1:30" s="44" customFormat="1" ht="94.5" x14ac:dyDescent="0.25">
      <c r="A19" s="12">
        <v>3</v>
      </c>
      <c r="B19" s="12" t="s">
        <v>70</v>
      </c>
      <c r="C19" s="50" t="s">
        <v>45</v>
      </c>
      <c r="D19" s="51" t="s">
        <v>37</v>
      </c>
      <c r="E19" s="51">
        <v>3</v>
      </c>
      <c r="F19" s="58">
        <v>0</v>
      </c>
      <c r="G19" s="12" t="s">
        <v>43</v>
      </c>
      <c r="H19" s="12"/>
      <c r="I19" s="59">
        <v>63196.1</v>
      </c>
      <c r="J19" s="58">
        <v>0</v>
      </c>
      <c r="K19" s="4">
        <f t="shared" si="0"/>
        <v>63196.1</v>
      </c>
      <c r="L19" s="47" t="s">
        <v>40</v>
      </c>
      <c r="M19" s="48">
        <f t="shared" si="1"/>
        <v>0</v>
      </c>
      <c r="N19" s="49" t="s">
        <v>31</v>
      </c>
      <c r="O19" s="12" t="s">
        <v>31</v>
      </c>
      <c r="P19" s="12" t="s">
        <v>31</v>
      </c>
      <c r="Q19" s="12" t="s">
        <v>31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12"/>
      <c r="X19" s="12"/>
      <c r="Y19" s="47" t="s">
        <v>40</v>
      </c>
      <c r="Z19" s="12" t="s">
        <v>32</v>
      </c>
      <c r="AB19" s="57"/>
    </row>
    <row r="20" spans="1:30" s="44" customFormat="1" ht="94.5" x14ac:dyDescent="0.25">
      <c r="A20" s="12">
        <v>4</v>
      </c>
      <c r="B20" s="12" t="s">
        <v>70</v>
      </c>
      <c r="C20" s="50" t="s">
        <v>46</v>
      </c>
      <c r="D20" s="12" t="s">
        <v>37</v>
      </c>
      <c r="E20" s="60">
        <v>215</v>
      </c>
      <c r="F20" s="52">
        <v>215</v>
      </c>
      <c r="G20" s="12" t="s">
        <v>43</v>
      </c>
      <c r="H20" s="12"/>
      <c r="I20" s="4">
        <v>15775.92</v>
      </c>
      <c r="J20" s="4">
        <v>15775.92</v>
      </c>
      <c r="K20" s="4">
        <f t="shared" si="0"/>
        <v>0</v>
      </c>
      <c r="L20" s="47" t="s">
        <v>36</v>
      </c>
      <c r="M20" s="48">
        <f t="shared" si="1"/>
        <v>15775.92</v>
      </c>
      <c r="N20" s="49" t="s">
        <v>31</v>
      </c>
      <c r="O20" s="12" t="s">
        <v>31</v>
      </c>
      <c r="P20" s="12" t="s">
        <v>31</v>
      </c>
      <c r="Q20" s="12" t="s">
        <v>31</v>
      </c>
      <c r="R20" s="12" t="s">
        <v>31</v>
      </c>
      <c r="S20" s="4">
        <v>0</v>
      </c>
      <c r="T20" s="4">
        <v>0</v>
      </c>
      <c r="U20" s="4">
        <v>0</v>
      </c>
      <c r="V20" s="4">
        <v>0</v>
      </c>
      <c r="W20" s="12"/>
      <c r="X20" s="12"/>
      <c r="Y20" s="41"/>
      <c r="Z20" s="12" t="s">
        <v>32</v>
      </c>
    </row>
    <row r="21" spans="1:30" ht="94.5" x14ac:dyDescent="0.25">
      <c r="A21" s="12">
        <v>5</v>
      </c>
      <c r="B21" s="12" t="s">
        <v>70</v>
      </c>
      <c r="C21" s="61" t="s">
        <v>47</v>
      </c>
      <c r="D21" s="12" t="s">
        <v>48</v>
      </c>
      <c r="E21" s="62">
        <v>2281</v>
      </c>
      <c r="F21" s="12">
        <v>2281</v>
      </c>
      <c r="G21" s="12" t="s">
        <v>43</v>
      </c>
      <c r="H21" s="12"/>
      <c r="I21" s="4">
        <v>16159.69</v>
      </c>
      <c r="J21" s="58">
        <v>16063.22</v>
      </c>
      <c r="K21" s="4">
        <f t="shared" si="0"/>
        <v>96.470000000001164</v>
      </c>
      <c r="L21" s="47" t="s">
        <v>36</v>
      </c>
      <c r="M21" s="48">
        <f t="shared" si="1"/>
        <v>16063.22</v>
      </c>
      <c r="N21" s="49" t="s">
        <v>31</v>
      </c>
      <c r="O21" s="12" t="s">
        <v>31</v>
      </c>
      <c r="P21" s="12" t="s">
        <v>31</v>
      </c>
      <c r="Q21" s="12" t="s">
        <v>31</v>
      </c>
      <c r="R21" s="12">
        <v>756.65099999999995</v>
      </c>
      <c r="S21" s="12">
        <v>75</v>
      </c>
      <c r="T21" s="12">
        <v>31.5</v>
      </c>
      <c r="U21" s="12"/>
      <c r="V21" s="12"/>
      <c r="W21" s="12"/>
      <c r="X21" s="12"/>
      <c r="Y21" s="41" t="s">
        <v>36</v>
      </c>
      <c r="Z21" s="12" t="s">
        <v>32</v>
      </c>
    </row>
    <row r="22" spans="1:30" s="44" customFormat="1" ht="94.5" x14ac:dyDescent="0.25">
      <c r="A22" s="12">
        <v>6</v>
      </c>
      <c r="B22" s="12" t="s">
        <v>70</v>
      </c>
      <c r="C22" s="63" t="s">
        <v>49</v>
      </c>
      <c r="D22" s="12" t="s">
        <v>37</v>
      </c>
      <c r="E22" s="60">
        <v>3</v>
      </c>
      <c r="F22" s="58">
        <v>0</v>
      </c>
      <c r="G22" s="12" t="s">
        <v>43</v>
      </c>
      <c r="H22" s="12" t="s">
        <v>36</v>
      </c>
      <c r="I22" s="4">
        <v>10395.004000000001</v>
      </c>
      <c r="J22" s="58">
        <v>0</v>
      </c>
      <c r="K22" s="4">
        <f t="shared" si="0"/>
        <v>10395.004000000001</v>
      </c>
      <c r="L22" s="47" t="s">
        <v>40</v>
      </c>
      <c r="M22" s="48">
        <f t="shared" si="1"/>
        <v>0</v>
      </c>
      <c r="N22" s="49" t="s">
        <v>31</v>
      </c>
      <c r="O22" s="12" t="s">
        <v>31</v>
      </c>
      <c r="P22" s="12" t="s">
        <v>31</v>
      </c>
      <c r="Q22" s="12" t="s">
        <v>31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12"/>
      <c r="X22" s="12"/>
      <c r="Y22" s="41" t="s">
        <v>40</v>
      </c>
      <c r="Z22" s="12" t="s">
        <v>32</v>
      </c>
      <c r="AB22" s="57"/>
    </row>
    <row r="23" spans="1:30" s="44" customFormat="1" ht="94.5" x14ac:dyDescent="0.25">
      <c r="A23" s="12">
        <v>7</v>
      </c>
      <c r="B23" s="12" t="s">
        <v>70</v>
      </c>
      <c r="C23" s="64" t="s">
        <v>50</v>
      </c>
      <c r="D23" s="12" t="s">
        <v>37</v>
      </c>
      <c r="E23" s="60">
        <v>10</v>
      </c>
      <c r="F23" s="52">
        <v>10</v>
      </c>
      <c r="G23" s="12" t="s">
        <v>43</v>
      </c>
      <c r="H23" s="12"/>
      <c r="I23" s="65">
        <v>43334.18</v>
      </c>
      <c r="J23" s="66">
        <v>43140.1</v>
      </c>
      <c r="K23" s="4">
        <f t="shared" si="0"/>
        <v>194.08000000000175</v>
      </c>
      <c r="L23" s="41"/>
      <c r="M23" s="48">
        <f t="shared" si="1"/>
        <v>43140.1</v>
      </c>
      <c r="N23" s="49" t="s">
        <v>31</v>
      </c>
      <c r="O23" s="12" t="s">
        <v>31</v>
      </c>
      <c r="P23" s="12" t="s">
        <v>31</v>
      </c>
      <c r="Q23" s="12" t="s">
        <v>31</v>
      </c>
      <c r="R23" s="5">
        <v>1993.92</v>
      </c>
      <c r="S23" s="4"/>
      <c r="T23" s="4"/>
      <c r="U23" s="12"/>
      <c r="V23" s="12"/>
      <c r="W23" s="12"/>
      <c r="X23" s="12"/>
      <c r="Y23" s="41"/>
      <c r="Z23" s="12" t="s">
        <v>32</v>
      </c>
      <c r="AB23" s="57"/>
    </row>
    <row r="24" spans="1:30" s="44" customFormat="1" ht="94.5" x14ac:dyDescent="0.25">
      <c r="A24" s="12">
        <v>8</v>
      </c>
      <c r="B24" s="12" t="s">
        <v>70</v>
      </c>
      <c r="C24" s="61" t="s">
        <v>51</v>
      </c>
      <c r="D24" s="12" t="s">
        <v>52</v>
      </c>
      <c r="E24" s="60">
        <v>1</v>
      </c>
      <c r="F24" s="52">
        <v>1</v>
      </c>
      <c r="G24" s="12" t="s">
        <v>43</v>
      </c>
      <c r="H24" s="12"/>
      <c r="I24" s="65">
        <v>73565.478000000003</v>
      </c>
      <c r="J24" s="66">
        <v>73565.399999999994</v>
      </c>
      <c r="K24" s="4">
        <f t="shared" si="0"/>
        <v>7.8000000008614734E-2</v>
      </c>
      <c r="L24" s="41"/>
      <c r="M24" s="48">
        <f t="shared" si="1"/>
        <v>73565.399999999994</v>
      </c>
      <c r="N24" s="49" t="s">
        <v>31</v>
      </c>
      <c r="O24" s="12" t="s">
        <v>31</v>
      </c>
      <c r="P24" s="12" t="s">
        <v>31</v>
      </c>
      <c r="Q24" s="12" t="s">
        <v>31</v>
      </c>
      <c r="R24" s="49">
        <v>1850.14</v>
      </c>
      <c r="S24" s="4"/>
      <c r="T24" s="4"/>
      <c r="U24" s="12"/>
      <c r="V24" s="12"/>
      <c r="W24" s="12"/>
      <c r="X24" s="12"/>
      <c r="Y24" s="41"/>
      <c r="Z24" s="12" t="s">
        <v>32</v>
      </c>
    </row>
    <row r="25" spans="1:30" s="44" customFormat="1" ht="94.5" x14ac:dyDescent="0.25">
      <c r="A25" s="12">
        <v>9</v>
      </c>
      <c r="B25" s="12" t="s">
        <v>70</v>
      </c>
      <c r="C25" s="61" t="s">
        <v>53</v>
      </c>
      <c r="D25" s="12" t="s">
        <v>37</v>
      </c>
      <c r="E25" s="60">
        <v>3</v>
      </c>
      <c r="F25" s="67">
        <v>0</v>
      </c>
      <c r="G25" s="12" t="s">
        <v>43</v>
      </c>
      <c r="H25" s="12"/>
      <c r="I25" s="65">
        <v>29528.576785714286</v>
      </c>
      <c r="J25" s="58">
        <v>0</v>
      </c>
      <c r="K25" s="4">
        <f t="shared" ref="K25:K35" si="2">I25-J25</f>
        <v>29528.576785714286</v>
      </c>
      <c r="L25" s="47" t="s">
        <v>40</v>
      </c>
      <c r="M25" s="48">
        <f t="shared" si="1"/>
        <v>0</v>
      </c>
      <c r="N25" s="49" t="s">
        <v>31</v>
      </c>
      <c r="O25" s="12" t="s">
        <v>31</v>
      </c>
      <c r="P25" s="12" t="s">
        <v>31</v>
      </c>
      <c r="Q25" s="12" t="s">
        <v>31</v>
      </c>
      <c r="R25" s="49" t="s">
        <v>67</v>
      </c>
      <c r="S25" s="4">
        <v>0</v>
      </c>
      <c r="T25" s="4">
        <v>0</v>
      </c>
      <c r="U25" s="4">
        <v>0</v>
      </c>
      <c r="V25" s="4">
        <v>0</v>
      </c>
      <c r="W25" s="12"/>
      <c r="X25" s="12"/>
      <c r="Y25" s="47" t="s">
        <v>40</v>
      </c>
      <c r="Z25" s="12" t="s">
        <v>32</v>
      </c>
    </row>
    <row r="26" spans="1:30" s="44" customFormat="1" ht="94.5" x14ac:dyDescent="0.25">
      <c r="A26" s="12">
        <v>10</v>
      </c>
      <c r="B26" s="12" t="s">
        <v>70</v>
      </c>
      <c r="C26" s="61" t="s">
        <v>54</v>
      </c>
      <c r="D26" s="12" t="s">
        <v>37</v>
      </c>
      <c r="E26" s="60">
        <v>1</v>
      </c>
      <c r="F26" s="67">
        <v>0</v>
      </c>
      <c r="G26" s="12" t="s">
        <v>43</v>
      </c>
      <c r="H26" s="12"/>
      <c r="I26" s="65">
        <v>1439.7940000000001</v>
      </c>
      <c r="J26" s="58">
        <v>0</v>
      </c>
      <c r="K26" s="4">
        <f t="shared" si="2"/>
        <v>1439.7940000000001</v>
      </c>
      <c r="L26" s="47" t="s">
        <v>40</v>
      </c>
      <c r="M26" s="48">
        <f t="shared" si="1"/>
        <v>0</v>
      </c>
      <c r="N26" s="49" t="s">
        <v>31</v>
      </c>
      <c r="O26" s="12" t="s">
        <v>31</v>
      </c>
      <c r="P26" s="12" t="s">
        <v>31</v>
      </c>
      <c r="Q26" s="12" t="s">
        <v>31</v>
      </c>
      <c r="R26" s="5" t="s">
        <v>67</v>
      </c>
      <c r="S26" s="4">
        <v>0</v>
      </c>
      <c r="T26" s="4">
        <v>0</v>
      </c>
      <c r="U26" s="4">
        <v>0</v>
      </c>
      <c r="V26" s="4">
        <v>0</v>
      </c>
      <c r="W26" s="12"/>
      <c r="X26" s="12"/>
      <c r="Y26" s="47" t="s">
        <v>40</v>
      </c>
      <c r="Z26" s="12" t="s">
        <v>32</v>
      </c>
    </row>
    <row r="27" spans="1:30" s="44" customFormat="1" ht="94.5" x14ac:dyDescent="0.25">
      <c r="A27" s="12">
        <v>11</v>
      </c>
      <c r="B27" s="12" t="s">
        <v>70</v>
      </c>
      <c r="C27" s="61" t="s">
        <v>55</v>
      </c>
      <c r="D27" s="12" t="s">
        <v>37</v>
      </c>
      <c r="E27" s="68">
        <v>1</v>
      </c>
      <c r="F27" s="52">
        <v>1</v>
      </c>
      <c r="G27" s="12" t="s">
        <v>43</v>
      </c>
      <c r="H27" s="12"/>
      <c r="I27" s="65">
        <v>220</v>
      </c>
      <c r="J27" s="66">
        <v>219.5</v>
      </c>
      <c r="K27" s="4">
        <f t="shared" si="2"/>
        <v>0.5</v>
      </c>
      <c r="L27" s="41"/>
      <c r="M27" s="48">
        <f t="shared" si="1"/>
        <v>219.5</v>
      </c>
      <c r="N27" s="49" t="s">
        <v>31</v>
      </c>
      <c r="O27" s="12" t="s">
        <v>31</v>
      </c>
      <c r="P27" s="12" t="s">
        <v>31</v>
      </c>
      <c r="Q27" s="12" t="s">
        <v>31</v>
      </c>
      <c r="R27" s="49" t="s">
        <v>67</v>
      </c>
      <c r="S27" s="4">
        <v>0</v>
      </c>
      <c r="T27" s="4">
        <v>0</v>
      </c>
      <c r="U27" s="4">
        <v>0</v>
      </c>
      <c r="V27" s="4">
        <v>0</v>
      </c>
      <c r="W27" s="12"/>
      <c r="X27" s="12"/>
      <c r="Y27" s="41"/>
      <c r="Z27" s="12" t="s">
        <v>32</v>
      </c>
    </row>
    <row r="28" spans="1:30" s="44" customFormat="1" ht="94.5" x14ac:dyDescent="0.25">
      <c r="A28" s="12">
        <v>12</v>
      </c>
      <c r="B28" s="12" t="s">
        <v>70</v>
      </c>
      <c r="C28" s="61" t="s">
        <v>56</v>
      </c>
      <c r="D28" s="12" t="s">
        <v>48</v>
      </c>
      <c r="E28" s="60">
        <v>3250</v>
      </c>
      <c r="F28" s="52">
        <v>3250</v>
      </c>
      <c r="G28" s="12" t="s">
        <v>43</v>
      </c>
      <c r="H28" s="12"/>
      <c r="I28" s="65">
        <v>8011.0271428571432</v>
      </c>
      <c r="J28" s="65">
        <v>8011.0271428571432</v>
      </c>
      <c r="K28" s="4">
        <f t="shared" si="2"/>
        <v>0</v>
      </c>
      <c r="L28" s="69"/>
      <c r="M28" s="48">
        <f t="shared" si="1"/>
        <v>8011.0271428571432</v>
      </c>
      <c r="N28" s="49" t="s">
        <v>31</v>
      </c>
      <c r="O28" s="12" t="s">
        <v>31</v>
      </c>
      <c r="P28" s="12" t="s">
        <v>31</v>
      </c>
      <c r="Q28" s="12" t="s">
        <v>31</v>
      </c>
      <c r="R28" s="4">
        <v>1365.65</v>
      </c>
      <c r="S28" s="5">
        <v>96.7</v>
      </c>
      <c r="T28" s="5">
        <v>45.4</v>
      </c>
      <c r="U28" s="12"/>
      <c r="V28" s="12"/>
      <c r="W28" s="12"/>
      <c r="X28" s="12"/>
      <c r="Y28" s="55"/>
      <c r="Z28" s="12" t="s">
        <v>32</v>
      </c>
    </row>
    <row r="29" spans="1:30" s="44" customFormat="1" ht="94.5" x14ac:dyDescent="0.25">
      <c r="A29" s="12">
        <v>13</v>
      </c>
      <c r="B29" s="12" t="s">
        <v>70</v>
      </c>
      <c r="C29" s="61" t="s">
        <v>57</v>
      </c>
      <c r="D29" s="12" t="s">
        <v>37</v>
      </c>
      <c r="E29" s="60">
        <v>1</v>
      </c>
      <c r="F29" s="4">
        <v>0</v>
      </c>
      <c r="G29" s="12" t="s">
        <v>43</v>
      </c>
      <c r="H29" s="12"/>
      <c r="I29" s="4">
        <v>1864.9272321428571</v>
      </c>
      <c r="J29" s="58">
        <v>0</v>
      </c>
      <c r="K29" s="4">
        <f t="shared" si="2"/>
        <v>1864.9272321428571</v>
      </c>
      <c r="L29" s="47" t="s">
        <v>40</v>
      </c>
      <c r="M29" s="48">
        <f t="shared" si="1"/>
        <v>0</v>
      </c>
      <c r="N29" s="49" t="s">
        <v>31</v>
      </c>
      <c r="O29" s="12" t="s">
        <v>31</v>
      </c>
      <c r="P29" s="12" t="s">
        <v>31</v>
      </c>
      <c r="Q29" s="12" t="s">
        <v>31</v>
      </c>
      <c r="R29" s="4" t="s">
        <v>67</v>
      </c>
      <c r="S29" s="4">
        <v>0</v>
      </c>
      <c r="T29" s="4">
        <v>0</v>
      </c>
      <c r="U29" s="4">
        <v>0</v>
      </c>
      <c r="V29" s="4">
        <v>0</v>
      </c>
      <c r="W29" s="12"/>
      <c r="X29" s="12"/>
      <c r="Y29" s="47" t="s">
        <v>40</v>
      </c>
      <c r="Z29" s="12" t="s">
        <v>32</v>
      </c>
      <c r="AA29" s="57"/>
    </row>
    <row r="30" spans="1:30" s="44" customFormat="1" ht="94.5" x14ac:dyDescent="0.25">
      <c r="A30" s="12">
        <v>14</v>
      </c>
      <c r="B30" s="12" t="s">
        <v>70</v>
      </c>
      <c r="C30" s="61" t="s">
        <v>58</v>
      </c>
      <c r="D30" s="12" t="s">
        <v>37</v>
      </c>
      <c r="E30" s="60">
        <v>28</v>
      </c>
      <c r="F30" s="60">
        <v>28</v>
      </c>
      <c r="G30" s="12" t="s">
        <v>43</v>
      </c>
      <c r="H30" s="12"/>
      <c r="I30" s="65">
        <v>4370.0159999999996</v>
      </c>
      <c r="J30" s="65">
        <v>4370.0159999999996</v>
      </c>
      <c r="K30" s="4">
        <f t="shared" si="2"/>
        <v>0</v>
      </c>
      <c r="L30" s="41"/>
      <c r="M30" s="48">
        <f t="shared" si="1"/>
        <v>4370.0159999999996</v>
      </c>
      <c r="N30" s="49" t="s">
        <v>31</v>
      </c>
      <c r="O30" s="12" t="s">
        <v>31</v>
      </c>
      <c r="P30" s="12" t="s">
        <v>31</v>
      </c>
      <c r="Q30" s="12" t="s">
        <v>31</v>
      </c>
      <c r="R30" s="49" t="s">
        <v>67</v>
      </c>
      <c r="S30" s="4">
        <v>0</v>
      </c>
      <c r="T30" s="4">
        <v>0</v>
      </c>
      <c r="U30" s="4">
        <v>0</v>
      </c>
      <c r="V30" s="4">
        <v>0</v>
      </c>
      <c r="W30" s="12"/>
      <c r="X30" s="12"/>
      <c r="Y30" s="41"/>
      <c r="Z30" s="12" t="s">
        <v>32</v>
      </c>
      <c r="AD30" s="44" t="s">
        <v>36</v>
      </c>
    </row>
    <row r="31" spans="1:30" s="44" customFormat="1" ht="94.5" x14ac:dyDescent="0.25">
      <c r="A31" s="12">
        <v>15</v>
      </c>
      <c r="B31" s="12" t="s">
        <v>70</v>
      </c>
      <c r="C31" s="61" t="s">
        <v>59</v>
      </c>
      <c r="D31" s="12" t="s">
        <v>37</v>
      </c>
      <c r="E31" s="60">
        <v>1</v>
      </c>
      <c r="F31" s="52">
        <v>1</v>
      </c>
      <c r="G31" s="12" t="s">
        <v>43</v>
      </c>
      <c r="H31" s="12"/>
      <c r="I31" s="65">
        <v>480</v>
      </c>
      <c r="J31" s="65">
        <v>480</v>
      </c>
      <c r="K31" s="4">
        <f t="shared" si="2"/>
        <v>0</v>
      </c>
      <c r="L31" s="41"/>
      <c r="M31" s="48">
        <f t="shared" si="1"/>
        <v>480</v>
      </c>
      <c r="N31" s="49" t="s">
        <v>31</v>
      </c>
      <c r="O31" s="12" t="s">
        <v>31</v>
      </c>
      <c r="P31" s="12" t="s">
        <v>31</v>
      </c>
      <c r="Q31" s="12" t="s">
        <v>31</v>
      </c>
      <c r="R31" s="49" t="s">
        <v>67</v>
      </c>
      <c r="S31" s="4">
        <v>0</v>
      </c>
      <c r="T31" s="4">
        <v>0</v>
      </c>
      <c r="U31" s="4">
        <v>0</v>
      </c>
      <c r="V31" s="4">
        <v>0</v>
      </c>
      <c r="W31" s="12"/>
      <c r="X31" s="12"/>
      <c r="Y31" s="41"/>
      <c r="Z31" s="12" t="s">
        <v>32</v>
      </c>
    </row>
    <row r="32" spans="1:30" s="44" customFormat="1" ht="94.5" x14ac:dyDescent="0.25">
      <c r="A32" s="12">
        <v>16</v>
      </c>
      <c r="B32" s="12" t="s">
        <v>70</v>
      </c>
      <c r="C32" s="70" t="s">
        <v>60</v>
      </c>
      <c r="D32" s="71" t="s">
        <v>37</v>
      </c>
      <c r="E32" s="68">
        <v>3</v>
      </c>
      <c r="F32" s="68">
        <v>3</v>
      </c>
      <c r="G32" s="71" t="s">
        <v>43</v>
      </c>
      <c r="H32" s="71"/>
      <c r="I32" s="72">
        <v>44882.373</v>
      </c>
      <c r="J32" s="72">
        <v>43105.05</v>
      </c>
      <c r="K32" s="4">
        <f t="shared" si="2"/>
        <v>1777.3229999999967</v>
      </c>
      <c r="L32" s="41"/>
      <c r="M32" s="48">
        <f t="shared" si="1"/>
        <v>43105.05</v>
      </c>
      <c r="N32" s="49" t="s">
        <v>31</v>
      </c>
      <c r="O32" s="12" t="s">
        <v>31</v>
      </c>
      <c r="P32" s="12" t="s">
        <v>31</v>
      </c>
      <c r="Q32" s="12" t="s">
        <v>31</v>
      </c>
      <c r="R32" s="49">
        <f>1057.49*3</f>
        <v>3172.4700000000003</v>
      </c>
      <c r="S32" s="12" t="s">
        <v>31</v>
      </c>
      <c r="T32" s="5"/>
      <c r="U32" s="12"/>
      <c r="V32" s="12"/>
      <c r="W32" s="12"/>
      <c r="X32" s="12"/>
      <c r="Y32" s="41"/>
      <c r="Z32" s="12" t="s">
        <v>32</v>
      </c>
    </row>
    <row r="33" spans="1:26" s="44" customFormat="1" ht="94.5" x14ac:dyDescent="0.25">
      <c r="A33" s="12">
        <v>17</v>
      </c>
      <c r="B33" s="12" t="s">
        <v>70</v>
      </c>
      <c r="C33" s="70" t="s">
        <v>63</v>
      </c>
      <c r="D33" s="71" t="s">
        <v>37</v>
      </c>
      <c r="E33" s="68">
        <v>1</v>
      </c>
      <c r="F33" s="68">
        <v>1</v>
      </c>
      <c r="G33" s="71" t="s">
        <v>43</v>
      </c>
      <c r="H33" s="71"/>
      <c r="I33" s="73">
        <v>10664.799999999997</v>
      </c>
      <c r="J33" s="72">
        <v>10664.799999999997</v>
      </c>
      <c r="K33" s="4">
        <f t="shared" si="2"/>
        <v>0</v>
      </c>
      <c r="L33" s="74"/>
      <c r="M33" s="48">
        <f t="shared" si="1"/>
        <v>10664.799999999997</v>
      </c>
      <c r="N33" s="49" t="s">
        <v>31</v>
      </c>
      <c r="O33" s="12" t="s">
        <v>31</v>
      </c>
      <c r="P33" s="12" t="s">
        <v>31</v>
      </c>
      <c r="Q33" s="12" t="s">
        <v>31</v>
      </c>
      <c r="R33" s="49">
        <v>1057.49</v>
      </c>
      <c r="S33" s="12"/>
      <c r="T33" s="12"/>
      <c r="U33" s="12"/>
      <c r="V33" s="12"/>
      <c r="W33" s="12"/>
      <c r="X33" s="12"/>
      <c r="Y33" s="41"/>
      <c r="Z33" s="12" t="s">
        <v>32</v>
      </c>
    </row>
    <row r="34" spans="1:26" s="44" customFormat="1" ht="94.5" x14ac:dyDescent="0.25">
      <c r="A34" s="12">
        <v>18</v>
      </c>
      <c r="B34" s="12" t="s">
        <v>70</v>
      </c>
      <c r="C34" s="70" t="s">
        <v>64</v>
      </c>
      <c r="D34" s="71" t="s">
        <v>37</v>
      </c>
      <c r="E34" s="68">
        <v>1</v>
      </c>
      <c r="F34" s="68">
        <v>1</v>
      </c>
      <c r="G34" s="71" t="s">
        <v>43</v>
      </c>
      <c r="H34" s="71"/>
      <c r="I34" s="73">
        <v>13764.824999999999</v>
      </c>
      <c r="J34" s="72">
        <v>13764.824999999999</v>
      </c>
      <c r="K34" s="4">
        <f t="shared" si="2"/>
        <v>0</v>
      </c>
      <c r="L34" s="74"/>
      <c r="M34" s="48">
        <f t="shared" si="1"/>
        <v>13764.824999999999</v>
      </c>
      <c r="N34" s="49" t="s">
        <v>31</v>
      </c>
      <c r="O34" s="12" t="s">
        <v>31</v>
      </c>
      <c r="P34" s="12" t="s">
        <v>31</v>
      </c>
      <c r="Q34" s="12" t="s">
        <v>31</v>
      </c>
      <c r="R34" s="49">
        <v>1057.49</v>
      </c>
      <c r="S34" s="12"/>
      <c r="T34" s="12"/>
      <c r="U34" s="12"/>
      <c r="V34" s="12"/>
      <c r="W34" s="12"/>
      <c r="X34" s="12"/>
      <c r="Y34" s="41"/>
      <c r="Z34" s="12" t="s">
        <v>32</v>
      </c>
    </row>
    <row r="35" spans="1:26" s="44" customFormat="1" ht="94.5" x14ac:dyDescent="0.25">
      <c r="A35" s="12">
        <v>19</v>
      </c>
      <c r="B35" s="12" t="s">
        <v>70</v>
      </c>
      <c r="C35" s="70" t="s">
        <v>65</v>
      </c>
      <c r="D35" s="71" t="s">
        <v>37</v>
      </c>
      <c r="E35" s="68">
        <v>1</v>
      </c>
      <c r="F35" s="68">
        <v>1</v>
      </c>
      <c r="G35" s="71" t="s">
        <v>43</v>
      </c>
      <c r="H35" s="71"/>
      <c r="I35" s="73">
        <v>14723.5</v>
      </c>
      <c r="J35" s="72">
        <v>14660.2</v>
      </c>
      <c r="K35" s="4">
        <f t="shared" si="2"/>
        <v>63.299999999999272</v>
      </c>
      <c r="L35" s="41"/>
      <c r="M35" s="48">
        <f t="shared" si="1"/>
        <v>14660.2</v>
      </c>
      <c r="N35" s="49" t="s">
        <v>31</v>
      </c>
      <c r="O35" s="12" t="s">
        <v>31</v>
      </c>
      <c r="P35" s="12" t="s">
        <v>31</v>
      </c>
      <c r="Q35" s="12" t="s">
        <v>31</v>
      </c>
      <c r="R35" s="49">
        <v>1057.49</v>
      </c>
      <c r="S35" s="12"/>
      <c r="T35" s="12"/>
      <c r="U35" s="12"/>
      <c r="V35" s="12"/>
      <c r="W35" s="12"/>
      <c r="X35" s="12"/>
      <c r="Y35" s="41"/>
      <c r="Z35" s="12" t="s">
        <v>32</v>
      </c>
    </row>
    <row r="36" spans="1:26" s="44" customFormat="1" ht="94.5" x14ac:dyDescent="0.25">
      <c r="A36" s="12">
        <v>20</v>
      </c>
      <c r="B36" s="12" t="s">
        <v>70</v>
      </c>
      <c r="C36" s="70" t="s">
        <v>61</v>
      </c>
      <c r="D36" s="71" t="s">
        <v>37</v>
      </c>
      <c r="E36" s="68">
        <v>3</v>
      </c>
      <c r="F36" s="68">
        <v>3</v>
      </c>
      <c r="G36" s="71" t="s">
        <v>43</v>
      </c>
      <c r="H36" s="71"/>
      <c r="I36" s="73">
        <v>15842.769</v>
      </c>
      <c r="J36" s="72">
        <v>15097.424999999999</v>
      </c>
      <c r="K36" s="4">
        <f t="shared" ref="K36" si="3">I36-J36</f>
        <v>745.34400000000096</v>
      </c>
      <c r="L36" s="41"/>
      <c r="M36" s="48">
        <f t="shared" si="1"/>
        <v>15097.424999999999</v>
      </c>
      <c r="N36" s="49" t="s">
        <v>31</v>
      </c>
      <c r="O36" s="12" t="s">
        <v>31</v>
      </c>
      <c r="P36" s="12" t="s">
        <v>31</v>
      </c>
      <c r="Q36" s="12" t="s">
        <v>31</v>
      </c>
      <c r="R36" s="5">
        <v>606</v>
      </c>
      <c r="S36" s="12" t="s">
        <v>31</v>
      </c>
      <c r="T36" s="12"/>
      <c r="U36" s="12" t="s">
        <v>31</v>
      </c>
      <c r="V36" s="12" t="s">
        <v>31</v>
      </c>
      <c r="W36" s="12"/>
      <c r="X36" s="12"/>
      <c r="Y36" s="41"/>
      <c r="Z36" s="12" t="s">
        <v>32</v>
      </c>
    </row>
    <row r="37" spans="1:26" s="44" customFormat="1" ht="189" x14ac:dyDescent="0.25">
      <c r="A37" s="12">
        <v>21</v>
      </c>
      <c r="B37" s="12" t="s">
        <v>70</v>
      </c>
      <c r="C37" s="70" t="s">
        <v>62</v>
      </c>
      <c r="D37" s="71" t="s">
        <v>38</v>
      </c>
      <c r="E37" s="68">
        <v>1</v>
      </c>
      <c r="F37" s="68">
        <v>1</v>
      </c>
      <c r="G37" s="71" t="s">
        <v>43</v>
      </c>
      <c r="H37" s="71"/>
      <c r="I37" s="73">
        <v>28490.65625</v>
      </c>
      <c r="J37" s="72">
        <v>24500</v>
      </c>
      <c r="K37" s="4">
        <f>I37-J37</f>
        <v>3990.65625</v>
      </c>
      <c r="L37" s="75"/>
      <c r="M37" s="48">
        <f t="shared" si="1"/>
        <v>24500</v>
      </c>
      <c r="N37" s="49" t="s">
        <v>31</v>
      </c>
      <c r="O37" s="12" t="s">
        <v>31</v>
      </c>
      <c r="P37" s="12" t="s">
        <v>31</v>
      </c>
      <c r="Q37" s="12" t="s">
        <v>31</v>
      </c>
      <c r="R37" s="12" t="s">
        <v>31</v>
      </c>
      <c r="S37" s="4">
        <v>0</v>
      </c>
      <c r="T37" s="4">
        <v>0</v>
      </c>
      <c r="U37" s="4">
        <v>0</v>
      </c>
      <c r="V37" s="4">
        <v>0</v>
      </c>
      <c r="W37" s="12"/>
      <c r="X37" s="12"/>
      <c r="Y37" s="55"/>
      <c r="Z37" s="12" t="s">
        <v>33</v>
      </c>
    </row>
    <row r="38" spans="1:26" s="44" customFormat="1" ht="94.5" x14ac:dyDescent="0.25">
      <c r="A38" s="12">
        <v>22</v>
      </c>
      <c r="B38" s="12" t="s">
        <v>70</v>
      </c>
      <c r="C38" s="61" t="s">
        <v>66</v>
      </c>
      <c r="D38" s="12" t="s">
        <v>38</v>
      </c>
      <c r="E38" s="60">
        <v>1</v>
      </c>
      <c r="F38" s="52">
        <v>1</v>
      </c>
      <c r="G38" s="12" t="s">
        <v>43</v>
      </c>
      <c r="H38" s="12"/>
      <c r="I38" s="65">
        <v>357.14285714285711</v>
      </c>
      <c r="J38" s="65">
        <v>357.14285714285711</v>
      </c>
      <c r="K38" s="4">
        <f>I38-J38</f>
        <v>0</v>
      </c>
      <c r="L38" s="41"/>
      <c r="M38" s="48">
        <f t="shared" si="1"/>
        <v>357.14285714285711</v>
      </c>
      <c r="N38" s="49" t="s">
        <v>31</v>
      </c>
      <c r="O38" s="49" t="s">
        <v>31</v>
      </c>
      <c r="P38" s="49" t="s">
        <v>31</v>
      </c>
      <c r="Q38" s="12" t="s">
        <v>31</v>
      </c>
      <c r="R38" s="49" t="s">
        <v>67</v>
      </c>
      <c r="S38" s="4">
        <v>0</v>
      </c>
      <c r="T38" s="4">
        <v>0</v>
      </c>
      <c r="U38" s="4">
        <v>0</v>
      </c>
      <c r="V38" s="4">
        <v>0</v>
      </c>
      <c r="W38" s="12"/>
      <c r="X38" s="12"/>
      <c r="Y38" s="41"/>
      <c r="Z38" s="12" t="s">
        <v>32</v>
      </c>
    </row>
    <row r="39" spans="1:26" s="82" customFormat="1" ht="30" customHeight="1" x14ac:dyDescent="0.25">
      <c r="A39" s="76"/>
      <c r="B39" s="77"/>
      <c r="C39" s="78" t="s">
        <v>39</v>
      </c>
      <c r="D39" s="79"/>
      <c r="E39" s="80"/>
      <c r="F39" s="79"/>
      <c r="G39" s="79"/>
      <c r="H39" s="79"/>
      <c r="I39" s="8">
        <f>SUM(I17:I38)</f>
        <v>509647.83612500003</v>
      </c>
      <c r="J39" s="8">
        <f>SUM(J17:J38)</f>
        <v>386314.60799999995</v>
      </c>
      <c r="K39" s="8">
        <f>SUM(K17:K38)</f>
        <v>123333.22812500002</v>
      </c>
      <c r="L39" s="8"/>
      <c r="M39" s="8">
        <f t="shared" ref="M39:R39" si="4">SUM(M17:M38)</f>
        <v>386314.60799999995</v>
      </c>
      <c r="N39" s="8">
        <f t="shared" si="4"/>
        <v>0</v>
      </c>
      <c r="O39" s="8">
        <f t="shared" si="4"/>
        <v>0</v>
      </c>
      <c r="P39" s="8">
        <f t="shared" si="4"/>
        <v>0</v>
      </c>
      <c r="Q39" s="8">
        <f t="shared" si="4"/>
        <v>0</v>
      </c>
      <c r="R39" s="8">
        <f t="shared" si="4"/>
        <v>15465.847</v>
      </c>
      <c r="S39" s="4">
        <v>0</v>
      </c>
      <c r="T39" s="4">
        <v>0</v>
      </c>
      <c r="U39" s="4">
        <v>0</v>
      </c>
      <c r="V39" s="4">
        <v>0</v>
      </c>
      <c r="W39" s="8">
        <f>SUM(W17:W38)</f>
        <v>0</v>
      </c>
      <c r="X39" s="8">
        <f>SUM(X17:X38)</f>
        <v>0</v>
      </c>
      <c r="Y39" s="8">
        <f>SUM(Y17:Y38)</f>
        <v>0</v>
      </c>
      <c r="Z39" s="81"/>
    </row>
    <row r="40" spans="1:26" s="82" customFormat="1" ht="30" customHeight="1" x14ac:dyDescent="0.25">
      <c r="A40" s="83"/>
      <c r="B40" s="84"/>
      <c r="C40" s="85"/>
      <c r="D40" s="86"/>
      <c r="E40" s="87"/>
      <c r="F40" s="86"/>
      <c r="G40" s="86"/>
      <c r="H40" s="86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0"/>
      <c r="T40" s="10"/>
      <c r="U40" s="10"/>
      <c r="V40" s="10"/>
      <c r="W40" s="11"/>
      <c r="X40" s="11"/>
      <c r="Y40" s="11"/>
      <c r="Z40" s="88"/>
    </row>
    <row r="41" spans="1:26" s="82" customFormat="1" ht="30" customHeight="1" x14ac:dyDescent="0.25">
      <c r="A41" s="83"/>
      <c r="B41" s="89" t="s">
        <v>78</v>
      </c>
      <c r="C41" s="85"/>
      <c r="D41" s="86"/>
      <c r="E41" s="87"/>
      <c r="F41" s="86"/>
      <c r="G41" s="86"/>
      <c r="H41" s="86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0"/>
      <c r="T41" s="10"/>
      <c r="U41" s="10"/>
      <c r="V41" s="10"/>
      <c r="W41" s="11"/>
      <c r="X41" s="11"/>
      <c r="Y41" s="11"/>
      <c r="Z41" s="88"/>
    </row>
    <row r="42" spans="1:26" s="92" customFormat="1" ht="24" customHeight="1" x14ac:dyDescent="0.25">
      <c r="A42" s="90"/>
      <c r="B42" s="91" t="s">
        <v>77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1:26" s="92" customFormat="1" ht="24" customHeight="1" x14ac:dyDescent="0.25">
      <c r="A43" s="90"/>
      <c r="B43" s="91" t="s">
        <v>76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</row>
    <row r="44" spans="1:26" s="92" customFormat="1" ht="36" customHeight="1" x14ac:dyDescent="0.25">
      <c r="A44" s="90"/>
      <c r="B44" s="91" t="s">
        <v>75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</row>
    <row r="45" spans="1:26" x14ac:dyDescent="0.25">
      <c r="A45" s="6"/>
      <c r="B45" s="6"/>
      <c r="C45" s="6"/>
      <c r="D45" s="6"/>
      <c r="E45" s="6"/>
      <c r="F45" s="6"/>
      <c r="G45" s="6"/>
      <c r="H45" s="6"/>
      <c r="I45" s="93"/>
      <c r="J45" s="93"/>
      <c r="K45" s="94"/>
      <c r="L45" s="93"/>
      <c r="M45" s="93"/>
      <c r="N45" s="93"/>
      <c r="O45" s="6"/>
      <c r="P45" s="6"/>
      <c r="Q45" s="6"/>
      <c r="R45" s="95"/>
      <c r="S45" s="6"/>
      <c r="T45" s="6"/>
      <c r="U45" s="6"/>
      <c r="V45" s="6"/>
      <c r="W45" s="6"/>
      <c r="X45" s="6"/>
      <c r="Y45" s="6"/>
      <c r="Z45" s="6"/>
    </row>
    <row r="48" spans="1:26" ht="38.25" customHeight="1" x14ac:dyDescent="0.3">
      <c r="B48" s="96" t="s">
        <v>34</v>
      </c>
      <c r="C48" s="96"/>
      <c r="D48" s="96"/>
      <c r="E48" s="96"/>
      <c r="F48" s="97"/>
      <c r="G48" s="97"/>
      <c r="H48" s="97"/>
      <c r="I48" s="97"/>
      <c r="K48" s="99"/>
      <c r="L48" s="100"/>
      <c r="M48" s="100"/>
    </row>
    <row r="49" spans="2:18" ht="18.75" x14ac:dyDescent="0.3">
      <c r="B49" s="102"/>
      <c r="C49" s="102"/>
      <c r="D49" s="102"/>
      <c r="E49" s="102"/>
      <c r="F49" s="97"/>
      <c r="G49" s="97"/>
      <c r="H49" s="97"/>
      <c r="I49" s="97"/>
      <c r="K49" s="99"/>
      <c r="L49" s="100"/>
      <c r="M49" s="100"/>
    </row>
    <row r="50" spans="2:18" ht="18.75" x14ac:dyDescent="0.25">
      <c r="B50" s="103" t="s">
        <v>41</v>
      </c>
      <c r="R50" s="7"/>
    </row>
    <row r="51" spans="2:18" ht="18.75" x14ac:dyDescent="0.25">
      <c r="B51" s="103"/>
      <c r="R51" s="7"/>
    </row>
    <row r="52" spans="2:18" ht="18.75" x14ac:dyDescent="0.3">
      <c r="B52" s="97" t="s">
        <v>35</v>
      </c>
    </row>
    <row r="54" spans="2:18" x14ac:dyDescent="0.25">
      <c r="P54" s="104"/>
      <c r="R54" s="7"/>
    </row>
    <row r="55" spans="2:18" x14ac:dyDescent="0.25">
      <c r="B55" s="7" t="s">
        <v>36</v>
      </c>
      <c r="R55" s="7"/>
    </row>
  </sheetData>
  <mergeCells count="30">
    <mergeCell ref="A10:Z10"/>
    <mergeCell ref="B13:G13"/>
    <mergeCell ref="I13:L13"/>
    <mergeCell ref="Q13:X13"/>
    <mergeCell ref="P14:P15"/>
    <mergeCell ref="O14:O15"/>
    <mergeCell ref="L14:L15"/>
    <mergeCell ref="G14:G15"/>
    <mergeCell ref="H13:H15"/>
    <mergeCell ref="A42:A44"/>
    <mergeCell ref="B42:Z42"/>
    <mergeCell ref="B43:Z43"/>
    <mergeCell ref="B44:Z44"/>
    <mergeCell ref="Q14:R14"/>
    <mergeCell ref="E14:F14"/>
    <mergeCell ref="A13:A15"/>
    <mergeCell ref="M13:P13"/>
    <mergeCell ref="D14:D15"/>
    <mergeCell ref="C14:C15"/>
    <mergeCell ref="B14:B15"/>
    <mergeCell ref="K14:K15"/>
    <mergeCell ref="J14:J15"/>
    <mergeCell ref="I14:I15"/>
    <mergeCell ref="Z13:Z15"/>
    <mergeCell ref="Y13:Y15"/>
    <mergeCell ref="B48:E48"/>
    <mergeCell ref="S14:T14"/>
    <mergeCell ref="U14:V14"/>
    <mergeCell ref="W14:X14"/>
    <mergeCell ref="M14:N14"/>
  </mergeCells>
  <hyperlinks>
    <hyperlink ref="Z3" r:id="rId1" display="jl:39695703.100 " xr:uid="{00000000-0004-0000-0000-000000000000}"/>
  </hyperlinks>
  <pageMargins left="0.15748031496062992" right="0.15748031496062992" top="0.23622047244094491" bottom="0.19685039370078741" header="0.15748031496062992" footer="0.15748031496062992"/>
  <pageSetup paperSize="9" scale="32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Мельничук</dc:creator>
  <cp:lastModifiedBy>Гульнар Щербина</cp:lastModifiedBy>
  <cp:lastPrinted>2023-04-18T09:01:19Z</cp:lastPrinted>
  <dcterms:created xsi:type="dcterms:W3CDTF">2022-04-03T03:45:13Z</dcterms:created>
  <dcterms:modified xsi:type="dcterms:W3CDTF">2024-04-19T07:08:51Z</dcterms:modified>
</cp:coreProperties>
</file>